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Marie\Desktop\"/>
    </mc:Choice>
  </mc:AlternateContent>
  <xr:revisionPtr revIDLastSave="0" documentId="8_{F8934383-DA26-4AB1-A8DB-57DC0660AE66}" xr6:coauthVersionLast="36" xr6:coauthVersionMax="36" xr10:uidLastSave="{00000000-0000-0000-0000-000000000000}"/>
  <bookViews>
    <workbookView xWindow="0" yWindow="0" windowWidth="20490" windowHeight="7545" xr2:uid="{4F1DC2AE-1E1C-4215-9116-37E36E6B4ABA}"/>
  </bookViews>
  <sheets>
    <sheet name="LE look up Comparison Tool" sheetId="2" r:id="rId1"/>
    <sheet name=" HB203 raw data " sheetId="1" r:id="rId2"/>
  </sheets>
  <definedNames>
    <definedName name="_xlnm._FilterDatabase" localSheetId="1" hidden="1">' HB203 raw data '!$A$8:$O$404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23" i="2" l="1"/>
  <c r="D23" i="2"/>
  <c r="N14" i="1"/>
  <c r="I10" i="2"/>
  <c r="I9" i="2"/>
  <c r="H10" i="2"/>
  <c r="H9" i="2"/>
  <c r="G10" i="2"/>
  <c r="G9" i="2"/>
  <c r="F10" i="2"/>
  <c r="F9" i="2"/>
  <c r="N11" i="1"/>
  <c r="O12" i="1"/>
  <c r="O14" i="1"/>
  <c r="O15" i="1"/>
  <c r="O16" i="1"/>
  <c r="O17" i="1"/>
  <c r="O18" i="1"/>
  <c r="N24" i="1"/>
  <c r="N26" i="1"/>
  <c r="O27" i="1"/>
  <c r="O28" i="1"/>
  <c r="N30" i="1"/>
  <c r="O31" i="1"/>
  <c r="N34" i="1"/>
  <c r="N37" i="1"/>
  <c r="O41" i="1"/>
  <c r="O43" i="1"/>
  <c r="N44" i="1"/>
  <c r="N46" i="1"/>
  <c r="N48" i="1"/>
  <c r="N50" i="1"/>
  <c r="N52" i="1"/>
  <c r="N53" i="1"/>
  <c r="N57" i="1"/>
  <c r="O61" i="1"/>
  <c r="O62" i="1"/>
  <c r="O63" i="1"/>
  <c r="O65" i="1"/>
  <c r="O66" i="1"/>
  <c r="O67" i="1"/>
  <c r="O68" i="1"/>
  <c r="N69" i="1"/>
  <c r="N72" i="1"/>
  <c r="O73" i="1"/>
  <c r="O74" i="1"/>
  <c r="N76" i="1"/>
  <c r="N78" i="1"/>
  <c r="N82" i="1"/>
  <c r="O83" i="1"/>
  <c r="N85" i="1"/>
  <c r="O86" i="1"/>
  <c r="N88" i="1"/>
  <c r="N91" i="1"/>
  <c r="O92" i="1"/>
  <c r="N98" i="1"/>
  <c r="N100" i="1"/>
  <c r="O101" i="1"/>
  <c r="O106" i="1"/>
  <c r="N109" i="1"/>
  <c r="N111" i="1"/>
  <c r="N116" i="1"/>
  <c r="N118" i="1"/>
  <c r="N120" i="1"/>
  <c r="O121" i="1"/>
  <c r="O122" i="1"/>
  <c r="N124" i="1"/>
  <c r="O125" i="1"/>
  <c r="N131" i="1"/>
  <c r="O132" i="1"/>
  <c r="O134" i="1"/>
  <c r="N136" i="1"/>
  <c r="O137" i="1"/>
  <c r="O138" i="1"/>
  <c r="O139" i="1"/>
  <c r="O140" i="1"/>
  <c r="N142" i="1"/>
  <c r="N144" i="1"/>
  <c r="O145" i="1"/>
  <c r="O149" i="1"/>
  <c r="N151" i="1"/>
  <c r="O152" i="1"/>
  <c r="N154" i="1"/>
  <c r="N156" i="1"/>
  <c r="O157" i="1"/>
  <c r="N160" i="1"/>
  <c r="O161" i="1"/>
  <c r="N163" i="1"/>
  <c r="O164" i="1"/>
  <c r="N170" i="1"/>
  <c r="N172" i="1"/>
  <c r="O174" i="1"/>
  <c r="O175" i="1"/>
  <c r="N177" i="1"/>
  <c r="O178" i="1"/>
  <c r="O179" i="1"/>
  <c r="O180" i="1"/>
  <c r="N182" i="1"/>
  <c r="N184" i="1"/>
  <c r="N187" i="1"/>
  <c r="O189" i="1"/>
  <c r="O190" i="1"/>
  <c r="O191" i="1"/>
  <c r="O192" i="1"/>
  <c r="N194" i="1"/>
  <c r="N199" i="1"/>
  <c r="O200" i="1"/>
  <c r="N206" i="1"/>
  <c r="O214" i="1"/>
  <c r="N220" i="1"/>
  <c r="N222" i="1"/>
  <c r="N224" i="1"/>
  <c r="O226" i="1"/>
  <c r="N230" i="1"/>
  <c r="O233" i="1"/>
  <c r="N235" i="1"/>
  <c r="N237" i="1"/>
  <c r="O238" i="1"/>
  <c r="O239" i="1"/>
  <c r="N241" i="1"/>
  <c r="O242" i="1"/>
  <c r="N244" i="1"/>
  <c r="O245" i="1"/>
  <c r="O246" i="1"/>
  <c r="O247" i="1"/>
  <c r="O248" i="1"/>
  <c r="O249" i="1"/>
  <c r="N253" i="1"/>
  <c r="N260" i="1"/>
  <c r="N262" i="1"/>
  <c r="O263" i="1"/>
  <c r="N265" i="1"/>
  <c r="O266" i="1"/>
  <c r="N268" i="1"/>
  <c r="N271" i="1"/>
  <c r="N273" i="1"/>
  <c r="N275" i="1"/>
  <c r="N277" i="1"/>
  <c r="N280" i="1"/>
  <c r="O281" i="1"/>
  <c r="N283" i="1"/>
  <c r="N287" i="1"/>
  <c r="N291" i="1"/>
  <c r="N295" i="1"/>
  <c r="O302" i="1"/>
  <c r="O303" i="1"/>
  <c r="N305" i="1"/>
  <c r="N307" i="1"/>
  <c r="N309" i="1"/>
  <c r="O310" i="1"/>
  <c r="O311" i="1"/>
  <c r="N313" i="1"/>
  <c r="N315" i="1"/>
  <c r="O317" i="1"/>
  <c r="O318" i="1"/>
  <c r="O319" i="1"/>
  <c r="N320" i="1"/>
  <c r="N322" i="1"/>
  <c r="O323" i="1"/>
  <c r="N325" i="1"/>
  <c r="N327" i="1"/>
  <c r="O328" i="1"/>
  <c r="O329" i="1"/>
  <c r="N333" i="1"/>
  <c r="O334" i="1"/>
  <c r="N338" i="1"/>
  <c r="N340" i="1"/>
  <c r="O343" i="1"/>
  <c r="N346" i="1"/>
  <c r="N349" i="1"/>
  <c r="O350" i="1"/>
  <c r="N353" i="1"/>
  <c r="O356" i="1"/>
  <c r="N358" i="1"/>
  <c r="N362" i="1"/>
  <c r="O363" i="1"/>
  <c r="O364" i="1"/>
  <c r="N366" i="1"/>
  <c r="N367" i="1"/>
  <c r="N368" i="1"/>
  <c r="O369" i="1"/>
  <c r="N372" i="1"/>
  <c r="N375" i="1"/>
  <c r="O377" i="1"/>
  <c r="N378" i="1"/>
  <c r="N380" i="1"/>
  <c r="O382" i="1"/>
  <c r="O383" i="1"/>
  <c r="O384" i="1"/>
  <c r="O386" i="1"/>
  <c r="O387" i="1"/>
  <c r="O388" i="1"/>
  <c r="N392" i="1"/>
  <c r="N393" i="1"/>
  <c r="N394" i="1"/>
  <c r="O395" i="1"/>
  <c r="N397" i="1"/>
  <c r="N400" i="1"/>
  <c r="N404" i="1"/>
  <c r="O404" i="1"/>
  <c r="O9" i="1"/>
  <c r="M9" i="1" l="1"/>
  <c r="M10" i="1" l="1"/>
  <c r="M11" i="1"/>
  <c r="M12" i="1"/>
  <c r="M13" i="1"/>
  <c r="M14" i="1"/>
  <c r="M15" i="1"/>
  <c r="M16" i="1"/>
  <c r="M17" i="1"/>
  <c r="M18" i="1"/>
  <c r="M19" i="1"/>
  <c r="M20" i="1"/>
  <c r="M21" i="1"/>
  <c r="M22" i="1"/>
  <c r="M366" i="1"/>
  <c r="M367" i="1"/>
  <c r="M380" i="1"/>
  <c r="M23" i="1"/>
  <c r="M24" i="1"/>
  <c r="M25" i="1"/>
  <c r="M26" i="1"/>
  <c r="M27" i="1"/>
  <c r="M28" i="1"/>
  <c r="M29" i="1"/>
  <c r="M30" i="1"/>
  <c r="M31" i="1"/>
  <c r="M379" i="1"/>
  <c r="M382" i="1"/>
  <c r="M32" i="1"/>
  <c r="M33" i="1"/>
  <c r="M34" i="1"/>
  <c r="M35" i="1"/>
  <c r="M36" i="1"/>
  <c r="M37" i="1"/>
  <c r="M38" i="1"/>
  <c r="M39" i="1"/>
  <c r="M40" i="1"/>
  <c r="M395" i="1"/>
  <c r="M41" i="1"/>
  <c r="M42" i="1"/>
  <c r="M43" i="1"/>
  <c r="M44" i="1"/>
  <c r="M45" i="1"/>
  <c r="M46" i="1"/>
  <c r="M47" i="1"/>
  <c r="M48" i="1"/>
  <c r="M49" i="1"/>
  <c r="M50" i="1"/>
  <c r="M51" i="1"/>
  <c r="M52" i="1"/>
  <c r="M53" i="1"/>
  <c r="M54" i="1"/>
  <c r="M55" i="1"/>
  <c r="M389" i="1"/>
  <c r="M56" i="1"/>
  <c r="M57" i="1"/>
  <c r="M58" i="1"/>
  <c r="M59" i="1"/>
  <c r="M60" i="1"/>
  <c r="M61" i="1"/>
  <c r="M62" i="1"/>
  <c r="M63" i="1"/>
  <c r="M64" i="1"/>
  <c r="M65" i="1"/>
  <c r="M66" i="1"/>
  <c r="M67" i="1"/>
  <c r="M68" i="1"/>
  <c r="M69" i="1"/>
  <c r="M70" i="1"/>
  <c r="M71" i="1"/>
  <c r="M72" i="1"/>
  <c r="M73" i="1"/>
  <c r="M74" i="1"/>
  <c r="M75" i="1"/>
  <c r="M76" i="1"/>
  <c r="M369" i="1"/>
  <c r="M77" i="1"/>
  <c r="M78" i="1"/>
  <c r="M79" i="1"/>
  <c r="M80" i="1"/>
  <c r="M81" i="1"/>
  <c r="M82" i="1"/>
  <c r="M83" i="1"/>
  <c r="M84" i="1"/>
  <c r="M85" i="1"/>
  <c r="M86" i="1"/>
  <c r="M87" i="1"/>
  <c r="M88" i="1"/>
  <c r="M89" i="1"/>
  <c r="M90" i="1"/>
  <c r="M91" i="1"/>
  <c r="M92" i="1"/>
  <c r="M93" i="1"/>
  <c r="M384" i="1"/>
  <c r="M94" i="1"/>
  <c r="M95" i="1"/>
  <c r="M96" i="1"/>
  <c r="M97" i="1"/>
  <c r="M98" i="1"/>
  <c r="M99" i="1"/>
  <c r="M100" i="1"/>
  <c r="M101" i="1"/>
  <c r="M102" i="1"/>
  <c r="M103" i="1"/>
  <c r="M104" i="1"/>
  <c r="M105" i="1"/>
  <c r="M106" i="1"/>
  <c r="M107" i="1"/>
  <c r="M108" i="1"/>
  <c r="M109" i="1"/>
  <c r="M110" i="1"/>
  <c r="M111" i="1"/>
  <c r="M112" i="1"/>
  <c r="M113" i="1"/>
  <c r="M114" i="1"/>
  <c r="M365" i="1"/>
  <c r="M387" i="1"/>
  <c r="M115" i="1"/>
  <c r="M116" i="1"/>
  <c r="M117" i="1"/>
  <c r="M118" i="1"/>
  <c r="M119" i="1"/>
  <c r="M120" i="1"/>
  <c r="M121" i="1"/>
  <c r="M122" i="1"/>
  <c r="M123" i="1"/>
  <c r="M124" i="1"/>
  <c r="M125" i="1"/>
  <c r="M126" i="1"/>
  <c r="M127" i="1"/>
  <c r="M128" i="1"/>
  <c r="M129" i="1"/>
  <c r="M130" i="1"/>
  <c r="M131" i="1"/>
  <c r="M132" i="1"/>
  <c r="M133" i="1"/>
  <c r="M134" i="1"/>
  <c r="M401" i="1"/>
  <c r="M135" i="1"/>
  <c r="M136" i="1"/>
  <c r="M137" i="1"/>
  <c r="M138" i="1"/>
  <c r="M139" i="1"/>
  <c r="M140" i="1"/>
  <c r="M141" i="1"/>
  <c r="M142" i="1"/>
  <c r="M143" i="1"/>
  <c r="M144" i="1"/>
  <c r="M145" i="1"/>
  <c r="M386" i="1"/>
  <c r="M146" i="1"/>
  <c r="M147" i="1"/>
  <c r="M148" i="1"/>
  <c r="M149" i="1"/>
  <c r="M150" i="1"/>
  <c r="M151" i="1"/>
  <c r="M152" i="1"/>
  <c r="M153" i="1"/>
  <c r="M154" i="1"/>
  <c r="M155" i="1"/>
  <c r="M156" i="1"/>
  <c r="M157" i="1"/>
  <c r="M376" i="1"/>
  <c r="M383" i="1"/>
  <c r="M393" i="1"/>
  <c r="M396" i="1"/>
  <c r="M397" i="1"/>
  <c r="M158" i="1"/>
  <c r="M159" i="1"/>
  <c r="M160" i="1"/>
  <c r="M161" i="1"/>
  <c r="M162" i="1"/>
  <c r="M163" i="1"/>
  <c r="M164" i="1"/>
  <c r="M165" i="1"/>
  <c r="M166" i="1"/>
  <c r="M167" i="1"/>
  <c r="M168" i="1"/>
  <c r="M169" i="1"/>
  <c r="M170" i="1"/>
  <c r="M171" i="1"/>
  <c r="M172" i="1"/>
  <c r="M173" i="1"/>
  <c r="M174" i="1"/>
  <c r="M175" i="1"/>
  <c r="M371" i="1"/>
  <c r="M372" i="1"/>
  <c r="M374" i="1"/>
  <c r="M375" i="1"/>
  <c r="M377" i="1"/>
  <c r="M176" i="1"/>
  <c r="M177" i="1"/>
  <c r="M178" i="1"/>
  <c r="M179" i="1"/>
  <c r="M180" i="1"/>
  <c r="M181" i="1"/>
  <c r="M182" i="1"/>
  <c r="M385" i="1"/>
  <c r="M402" i="1"/>
  <c r="M388" i="1"/>
  <c r="M399" i="1"/>
  <c r="M400"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368" i="1"/>
  <c r="M381" i="1"/>
  <c r="M391" i="1"/>
  <c r="M392" i="1"/>
  <c r="M228" i="1"/>
  <c r="M229" i="1"/>
  <c r="M230" i="1"/>
  <c r="M231" i="1"/>
  <c r="M232" i="1"/>
  <c r="M373" i="1"/>
  <c r="M233" i="1"/>
  <c r="M234" i="1"/>
  <c r="M235" i="1"/>
  <c r="M236" i="1"/>
  <c r="M237" i="1"/>
  <c r="M238" i="1"/>
  <c r="M390"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394" i="1"/>
  <c r="M289" i="1"/>
  <c r="M290" i="1"/>
  <c r="M291" i="1"/>
  <c r="M292" i="1"/>
  <c r="M293" i="1"/>
  <c r="M294" i="1"/>
  <c r="M295" i="1"/>
  <c r="M296" i="1"/>
  <c r="M297" i="1"/>
  <c r="M298" i="1"/>
  <c r="M299" i="1"/>
  <c r="M300" i="1"/>
  <c r="M301" i="1"/>
  <c r="M302" i="1"/>
  <c r="M303" i="1"/>
  <c r="M378"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98"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70" i="1"/>
  <c r="M403" i="1"/>
  <c r="O6" i="1"/>
  <c r="N6" i="1"/>
  <c r="N9" i="1" s="1"/>
  <c r="N218" i="1" l="1"/>
  <c r="O218" i="1"/>
  <c r="O48" i="1"/>
  <c r="N259" i="1"/>
  <c r="O259" i="1"/>
  <c r="N32" i="1"/>
  <c r="O32" i="1"/>
  <c r="N289" i="1"/>
  <c r="O289" i="1"/>
  <c r="N162" i="1"/>
  <c r="O162" i="1"/>
  <c r="N107" i="1"/>
  <c r="O107" i="1"/>
  <c r="N350" i="1"/>
  <c r="N334" i="1"/>
  <c r="N319" i="1"/>
  <c r="O378" i="1"/>
  <c r="O394" i="1"/>
  <c r="O273" i="1"/>
  <c r="N257" i="1"/>
  <c r="O257" i="1"/>
  <c r="O241" i="1"/>
  <c r="O392" i="1"/>
  <c r="N215" i="1"/>
  <c r="O215" i="1"/>
  <c r="O199" i="1"/>
  <c r="N183" i="1"/>
  <c r="O183" i="1"/>
  <c r="O372" i="1"/>
  <c r="N161" i="1"/>
  <c r="N150" i="1"/>
  <c r="O150" i="1"/>
  <c r="N135" i="1"/>
  <c r="O135" i="1"/>
  <c r="O120" i="1"/>
  <c r="N106" i="1"/>
  <c r="O91" i="1"/>
  <c r="O76" i="1"/>
  <c r="N60" i="1"/>
  <c r="O60" i="1"/>
  <c r="N45" i="1"/>
  <c r="O45" i="1"/>
  <c r="N379" i="1"/>
  <c r="O379" i="1"/>
  <c r="N19" i="1"/>
  <c r="O19" i="1"/>
  <c r="O230" i="1"/>
  <c r="N22" i="1"/>
  <c r="O22" i="1"/>
  <c r="N290" i="1"/>
  <c r="O290" i="1"/>
  <c r="N201" i="1"/>
  <c r="O201" i="1"/>
  <c r="N122" i="1"/>
  <c r="N335" i="1"/>
  <c r="O335" i="1"/>
  <c r="N200" i="1"/>
  <c r="N61" i="1"/>
  <c r="N318" i="1"/>
  <c r="N391" i="1"/>
  <c r="O391" i="1"/>
  <c r="N149" i="1"/>
  <c r="O44" i="1"/>
  <c r="N364" i="1"/>
  <c r="O287" i="1"/>
  <c r="N239" i="1"/>
  <c r="N381" i="1"/>
  <c r="O381" i="1"/>
  <c r="N213" i="1"/>
  <c r="O213" i="1"/>
  <c r="N197" i="1"/>
  <c r="O197" i="1"/>
  <c r="N399" i="1"/>
  <c r="O399" i="1"/>
  <c r="N175" i="1"/>
  <c r="N159" i="1"/>
  <c r="O159" i="1"/>
  <c r="N148" i="1"/>
  <c r="O148" i="1"/>
  <c r="N134" i="1"/>
  <c r="O118" i="1"/>
  <c r="N104" i="1"/>
  <c r="O104" i="1"/>
  <c r="N89" i="1"/>
  <c r="O89" i="1"/>
  <c r="N74" i="1"/>
  <c r="N58" i="1"/>
  <c r="O58" i="1"/>
  <c r="N43" i="1"/>
  <c r="O30" i="1"/>
  <c r="N17" i="1"/>
  <c r="O353" i="1"/>
  <c r="N202" i="1"/>
  <c r="O202" i="1"/>
  <c r="O78" i="1"/>
  <c r="O321" i="1"/>
  <c r="N321" i="1"/>
  <c r="N185" i="1"/>
  <c r="O185" i="1"/>
  <c r="N62" i="1"/>
  <c r="N304" i="1"/>
  <c r="O304" i="1"/>
  <c r="N374" i="1"/>
  <c r="O374" i="1"/>
  <c r="N369" i="1"/>
  <c r="N288" i="1"/>
  <c r="O288" i="1"/>
  <c r="N198" i="1"/>
  <c r="O198" i="1"/>
  <c r="N119" i="1"/>
  <c r="O119" i="1"/>
  <c r="N18" i="1"/>
  <c r="N332" i="1"/>
  <c r="O332" i="1"/>
  <c r="N302" i="1"/>
  <c r="O271" i="1"/>
  <c r="N347" i="1"/>
  <c r="O347" i="1"/>
  <c r="N316" i="1"/>
  <c r="O316" i="1"/>
  <c r="N301" i="1"/>
  <c r="O301" i="1"/>
  <c r="N286" i="1"/>
  <c r="O286" i="1"/>
  <c r="N270" i="1"/>
  <c r="O270" i="1"/>
  <c r="N254" i="1"/>
  <c r="O254" i="1"/>
  <c r="N390" i="1"/>
  <c r="O390" i="1"/>
  <c r="O368" i="1"/>
  <c r="N212" i="1"/>
  <c r="O212" i="1"/>
  <c r="N196" i="1"/>
  <c r="O196" i="1"/>
  <c r="N388" i="1"/>
  <c r="N174" i="1"/>
  <c r="N158" i="1"/>
  <c r="O158" i="1"/>
  <c r="N147" i="1"/>
  <c r="O147" i="1"/>
  <c r="N133" i="1"/>
  <c r="O133" i="1"/>
  <c r="N117" i="1"/>
  <c r="O117" i="1"/>
  <c r="N103" i="1"/>
  <c r="O103" i="1"/>
  <c r="O88" i="1"/>
  <c r="N73" i="1"/>
  <c r="O57" i="1"/>
  <c r="N42" i="1"/>
  <c r="O42" i="1"/>
  <c r="N29" i="1"/>
  <c r="O29" i="1"/>
  <c r="N16" i="1"/>
  <c r="O260" i="1"/>
  <c r="N384" i="1"/>
  <c r="O275" i="1"/>
  <c r="N21" i="1"/>
  <c r="O21" i="1"/>
  <c r="O320" i="1"/>
  <c r="O184" i="1"/>
  <c r="N121" i="1"/>
  <c r="O349" i="1"/>
  <c r="N256" i="1"/>
  <c r="O256" i="1"/>
  <c r="O400" i="1"/>
  <c r="N105" i="1"/>
  <c r="O105" i="1"/>
  <c r="N31" i="1"/>
  <c r="N348" i="1"/>
  <c r="O348" i="1"/>
  <c r="N317" i="1"/>
  <c r="N255" i="1"/>
  <c r="O255" i="1"/>
  <c r="N363" i="1"/>
  <c r="N331" i="1"/>
  <c r="O331" i="1"/>
  <c r="O362" i="1"/>
  <c r="O346" i="1"/>
  <c r="N398" i="1"/>
  <c r="O398" i="1"/>
  <c r="O315" i="1"/>
  <c r="N300" i="1"/>
  <c r="O300" i="1"/>
  <c r="N285" i="1"/>
  <c r="O285" i="1"/>
  <c r="N269" i="1"/>
  <c r="O269" i="1"/>
  <c r="O253" i="1"/>
  <c r="N238" i="1"/>
  <c r="N227" i="1"/>
  <c r="O227" i="1"/>
  <c r="N211" i="1"/>
  <c r="O211" i="1"/>
  <c r="N195" i="1"/>
  <c r="O195" i="1"/>
  <c r="N402" i="1"/>
  <c r="O402" i="1"/>
  <c r="N173" i="1"/>
  <c r="O173" i="1"/>
  <c r="O397" i="1"/>
  <c r="N146" i="1"/>
  <c r="O146" i="1"/>
  <c r="N132" i="1"/>
  <c r="O116" i="1"/>
  <c r="N102" i="1"/>
  <c r="O102" i="1"/>
  <c r="N87" i="1"/>
  <c r="O87" i="1"/>
  <c r="O72" i="1"/>
  <c r="N56" i="1"/>
  <c r="O56" i="1"/>
  <c r="N41" i="1"/>
  <c r="N28" i="1"/>
  <c r="N15" i="1"/>
  <c r="N337" i="1"/>
  <c r="O337" i="1"/>
  <c r="N377" i="1"/>
  <c r="N137" i="1"/>
  <c r="N276" i="1"/>
  <c r="O276" i="1"/>
  <c r="O109" i="1"/>
  <c r="N352" i="1"/>
  <c r="O352" i="1"/>
  <c r="N229" i="1"/>
  <c r="O229" i="1"/>
  <c r="N77" i="1"/>
  <c r="O77" i="1"/>
  <c r="N216" i="1"/>
  <c r="O216" i="1"/>
  <c r="O46" i="1"/>
  <c r="N272" i="1"/>
  <c r="O272" i="1"/>
  <c r="N371" i="1"/>
  <c r="O371" i="1"/>
  <c r="N59" i="1"/>
  <c r="O59" i="1"/>
  <c r="N330" i="1"/>
  <c r="O330" i="1"/>
  <c r="N284" i="1"/>
  <c r="O284" i="1"/>
  <c r="O237" i="1"/>
  <c r="N385" i="1"/>
  <c r="O385" i="1"/>
  <c r="N386" i="1"/>
  <c r="N101" i="1"/>
  <c r="N71" i="1"/>
  <c r="O71" i="1"/>
  <c r="N395" i="1"/>
  <c r="N344" i="1"/>
  <c r="O344" i="1"/>
  <c r="N329" i="1"/>
  <c r="O313" i="1"/>
  <c r="N298" i="1"/>
  <c r="O298" i="1"/>
  <c r="O283" i="1"/>
  <c r="N267" i="1"/>
  <c r="O267" i="1"/>
  <c r="N251" i="1"/>
  <c r="O251" i="1"/>
  <c r="N236" i="1"/>
  <c r="O236" i="1"/>
  <c r="O225" i="1"/>
  <c r="N225" i="1"/>
  <c r="N209" i="1"/>
  <c r="O209" i="1"/>
  <c r="O193" i="1"/>
  <c r="N193" i="1"/>
  <c r="O182" i="1"/>
  <c r="N171" i="1"/>
  <c r="O171" i="1"/>
  <c r="O393" i="1"/>
  <c r="N145" i="1"/>
  <c r="N130" i="1"/>
  <c r="O130" i="1"/>
  <c r="N387" i="1"/>
  <c r="O100" i="1"/>
  <c r="O85" i="1"/>
  <c r="N70" i="1"/>
  <c r="O70" i="1"/>
  <c r="N55" i="1"/>
  <c r="O55" i="1"/>
  <c r="N40" i="1"/>
  <c r="O40" i="1"/>
  <c r="O26" i="1"/>
  <c r="N13" i="1"/>
  <c r="O13" i="1"/>
  <c r="N186" i="1"/>
  <c r="O186" i="1"/>
  <c r="N33" i="1"/>
  <c r="O33" i="1"/>
  <c r="N243" i="1"/>
  <c r="O243" i="1"/>
  <c r="N93" i="1"/>
  <c r="O93" i="1"/>
  <c r="N274" i="1"/>
  <c r="O274" i="1"/>
  <c r="N20" i="1"/>
  <c r="O20" i="1"/>
  <c r="N370" i="1"/>
  <c r="O370" i="1"/>
  <c r="N303" i="1"/>
  <c r="N214" i="1"/>
  <c r="N401" i="1"/>
  <c r="O401" i="1"/>
  <c r="N75" i="1"/>
  <c r="O75" i="1"/>
  <c r="O345" i="1"/>
  <c r="N345" i="1"/>
  <c r="N299" i="1"/>
  <c r="O299" i="1"/>
  <c r="O268" i="1"/>
  <c r="N226" i="1"/>
  <c r="O194" i="1"/>
  <c r="N396" i="1"/>
  <c r="O396" i="1"/>
  <c r="O131" i="1"/>
  <c r="N86" i="1"/>
  <c r="N27" i="1"/>
  <c r="N360" i="1"/>
  <c r="O360" i="1"/>
  <c r="N359" i="1"/>
  <c r="O359" i="1"/>
  <c r="N343" i="1"/>
  <c r="N328" i="1"/>
  <c r="N312" i="1"/>
  <c r="O312" i="1"/>
  <c r="N297" i="1"/>
  <c r="O297" i="1"/>
  <c r="N282" i="1"/>
  <c r="O282" i="1"/>
  <c r="N266" i="1"/>
  <c r="N250" i="1"/>
  <c r="O250" i="1"/>
  <c r="O235" i="1"/>
  <c r="O224" i="1"/>
  <c r="N208" i="1"/>
  <c r="O208" i="1"/>
  <c r="N192" i="1"/>
  <c r="N181" i="1"/>
  <c r="O181" i="1"/>
  <c r="O170" i="1"/>
  <c r="N383" i="1"/>
  <c r="O144" i="1"/>
  <c r="O129" i="1"/>
  <c r="N129" i="1"/>
  <c r="N365" i="1"/>
  <c r="O365" i="1"/>
  <c r="N99" i="1"/>
  <c r="O99" i="1"/>
  <c r="N84" i="1"/>
  <c r="O84" i="1"/>
  <c r="O69" i="1"/>
  <c r="N54" i="1"/>
  <c r="O54" i="1"/>
  <c r="N39" i="1"/>
  <c r="O39" i="1"/>
  <c r="O25" i="1"/>
  <c r="N25" i="1"/>
  <c r="N12" i="1"/>
  <c r="O291" i="1"/>
  <c r="N138" i="1"/>
  <c r="O217" i="1"/>
  <c r="N217" i="1"/>
  <c r="N47" i="1"/>
  <c r="O47" i="1"/>
  <c r="N258" i="1"/>
  <c r="O258" i="1"/>
  <c r="N382" i="1"/>
  <c r="O333" i="1"/>
  <c r="N240" i="1"/>
  <c r="O240" i="1"/>
  <c r="O160" i="1"/>
  <c r="N90" i="1"/>
  <c r="O90" i="1"/>
  <c r="N361" i="1"/>
  <c r="O361" i="1"/>
  <c r="N314" i="1"/>
  <c r="O314" i="1"/>
  <c r="N252" i="1"/>
  <c r="O252" i="1"/>
  <c r="N210" i="1"/>
  <c r="O210" i="1"/>
  <c r="O172" i="1"/>
  <c r="N115" i="1"/>
  <c r="O115" i="1"/>
  <c r="N389" i="1"/>
  <c r="O389" i="1"/>
  <c r="O358" i="1"/>
  <c r="N342" i="1"/>
  <c r="O342" i="1"/>
  <c r="O327" i="1"/>
  <c r="N311" i="1"/>
  <c r="N296" i="1"/>
  <c r="O296" i="1"/>
  <c r="N281" i="1"/>
  <c r="O265" i="1"/>
  <c r="N249" i="1"/>
  <c r="N234" i="1"/>
  <c r="O234" i="1"/>
  <c r="N223" i="1"/>
  <c r="O223" i="1"/>
  <c r="N207" i="1"/>
  <c r="O207" i="1"/>
  <c r="N191" i="1"/>
  <c r="N180" i="1"/>
  <c r="N169" i="1"/>
  <c r="O169" i="1"/>
  <c r="N376" i="1"/>
  <c r="O376" i="1"/>
  <c r="N143" i="1"/>
  <c r="O143" i="1"/>
  <c r="N128" i="1"/>
  <c r="O128" i="1"/>
  <c r="N114" i="1"/>
  <c r="O114" i="1"/>
  <c r="O98" i="1"/>
  <c r="N83" i="1"/>
  <c r="N68" i="1"/>
  <c r="O53" i="1"/>
  <c r="N38" i="1"/>
  <c r="O38" i="1"/>
  <c r="O24" i="1"/>
  <c r="O11" i="1"/>
  <c r="N306" i="1"/>
  <c r="O306" i="1"/>
  <c r="N164" i="1"/>
  <c r="N63" i="1"/>
  <c r="O305" i="1"/>
  <c r="O163" i="1"/>
  <c r="N108" i="1"/>
  <c r="O108" i="1"/>
  <c r="N351" i="1"/>
  <c r="O351" i="1"/>
  <c r="N242" i="1"/>
  <c r="O151" i="1"/>
  <c r="O136" i="1"/>
  <c r="N403" i="1"/>
  <c r="O403" i="1"/>
  <c r="N357" i="1"/>
  <c r="O357" i="1"/>
  <c r="N326" i="1"/>
  <c r="O326" i="1"/>
  <c r="O295" i="1"/>
  <c r="N264" i="1"/>
  <c r="O264" i="1"/>
  <c r="N248" i="1"/>
  <c r="O222" i="1"/>
  <c r="N190" i="1"/>
  <c r="N168" i="1"/>
  <c r="O168" i="1"/>
  <c r="O142" i="1"/>
  <c r="N127" i="1"/>
  <c r="O127" i="1"/>
  <c r="N113" i="1"/>
  <c r="O113" i="1"/>
  <c r="N97" i="1"/>
  <c r="O97" i="1"/>
  <c r="O82" i="1"/>
  <c r="N67" i="1"/>
  <c r="O52" i="1"/>
  <c r="O37" i="1"/>
  <c r="N23" i="1"/>
  <c r="O23" i="1"/>
  <c r="N10" i="1"/>
  <c r="O10" i="1"/>
  <c r="N356" i="1"/>
  <c r="O340" i="1"/>
  <c r="O325" i="1"/>
  <c r="O309" i="1"/>
  <c r="N294" i="1"/>
  <c r="O294" i="1"/>
  <c r="N279" i="1"/>
  <c r="O279" i="1"/>
  <c r="N263" i="1"/>
  <c r="N247" i="1"/>
  <c r="N373" i="1"/>
  <c r="O373" i="1"/>
  <c r="N221" i="1"/>
  <c r="O221" i="1"/>
  <c r="N205" i="1"/>
  <c r="O205" i="1"/>
  <c r="N189" i="1"/>
  <c r="N178" i="1"/>
  <c r="N167" i="1"/>
  <c r="O167" i="1"/>
  <c r="O156" i="1"/>
  <c r="N141" i="1"/>
  <c r="O141" i="1"/>
  <c r="N126" i="1"/>
  <c r="O126" i="1"/>
  <c r="N112" i="1"/>
  <c r="O112" i="1"/>
  <c r="N96" i="1"/>
  <c r="O96" i="1"/>
  <c r="N81" i="1"/>
  <c r="O81" i="1"/>
  <c r="N66" i="1"/>
  <c r="N51" i="1"/>
  <c r="O51" i="1"/>
  <c r="N36" i="1"/>
  <c r="O36" i="1"/>
  <c r="O380" i="1"/>
  <c r="O322" i="1"/>
  <c r="N153" i="1"/>
  <c r="O153" i="1"/>
  <c r="N152" i="1"/>
  <c r="O244" i="1"/>
  <c r="N123" i="1"/>
  <c r="O123" i="1"/>
  <c r="N336" i="1"/>
  <c r="O336" i="1"/>
  <c r="O375" i="1"/>
  <c r="N228" i="1"/>
  <c r="O228" i="1"/>
  <c r="N92" i="1"/>
  <c r="N341" i="1"/>
  <c r="O341" i="1"/>
  <c r="N310" i="1"/>
  <c r="O280" i="1"/>
  <c r="N233" i="1"/>
  <c r="O206" i="1"/>
  <c r="N179" i="1"/>
  <c r="N157" i="1"/>
  <c r="N355" i="1"/>
  <c r="O355" i="1"/>
  <c r="N339" i="1"/>
  <c r="O339" i="1"/>
  <c r="N324" i="1"/>
  <c r="O324" i="1"/>
  <c r="N308" i="1"/>
  <c r="O308" i="1"/>
  <c r="N293" i="1"/>
  <c r="O293" i="1"/>
  <c r="N278" i="1"/>
  <c r="O278" i="1"/>
  <c r="O262" i="1"/>
  <c r="N246" i="1"/>
  <c r="N232" i="1"/>
  <c r="O232" i="1"/>
  <c r="O220" i="1"/>
  <c r="N204" i="1"/>
  <c r="O204" i="1"/>
  <c r="N188" i="1"/>
  <c r="O188" i="1"/>
  <c r="O177" i="1"/>
  <c r="N166" i="1"/>
  <c r="O166" i="1"/>
  <c r="N155" i="1"/>
  <c r="O155" i="1"/>
  <c r="N140" i="1"/>
  <c r="N125" i="1"/>
  <c r="O111" i="1"/>
  <c r="N95" i="1"/>
  <c r="O95" i="1"/>
  <c r="N80" i="1"/>
  <c r="O80" i="1"/>
  <c r="N65" i="1"/>
  <c r="O50" i="1"/>
  <c r="N35" i="1"/>
  <c r="O35" i="1"/>
  <c r="O367" i="1"/>
  <c r="N354" i="1"/>
  <c r="O354" i="1"/>
  <c r="O338" i="1"/>
  <c r="N323" i="1"/>
  <c r="O307" i="1"/>
  <c r="N292" i="1"/>
  <c r="O292" i="1"/>
  <c r="O277" i="1"/>
  <c r="N261" i="1"/>
  <c r="O261" i="1"/>
  <c r="N245" i="1"/>
  <c r="N231" i="1"/>
  <c r="O231" i="1"/>
  <c r="N219" i="1"/>
  <c r="O219" i="1"/>
  <c r="N203" i="1"/>
  <c r="O203" i="1"/>
  <c r="O187" i="1"/>
  <c r="N176" i="1"/>
  <c r="O176" i="1"/>
  <c r="N165" i="1"/>
  <c r="O165" i="1"/>
  <c r="O154" i="1"/>
  <c r="N139" i="1"/>
  <c r="O124" i="1"/>
  <c r="N110" i="1"/>
  <c r="O110" i="1"/>
  <c r="N94" i="1"/>
  <c r="O94" i="1"/>
  <c r="N79" i="1"/>
  <c r="O79" i="1"/>
  <c r="N64" i="1"/>
  <c r="O64" i="1"/>
  <c r="O49" i="1"/>
  <c r="N49" i="1"/>
  <c r="O34" i="1"/>
  <c r="O366" i="1"/>
</calcChain>
</file>

<file path=xl/sharedStrings.xml><?xml version="1.0" encoding="utf-8"?>
<sst xmlns="http://schemas.openxmlformats.org/spreadsheetml/2006/main" count="2436" uniqueCount="507">
  <si>
    <t>CO</t>
  </si>
  <si>
    <t>CONAME</t>
  </si>
  <si>
    <t>LE</t>
  </si>
  <si>
    <t>LE NAME</t>
  </si>
  <si>
    <t>Level</t>
  </si>
  <si>
    <t>Beaverhead</t>
  </si>
  <si>
    <t>Grant Elem</t>
  </si>
  <si>
    <t>EL</t>
  </si>
  <si>
    <t>Dillon Elem</t>
  </si>
  <si>
    <t>Beaverhead County H S</t>
  </si>
  <si>
    <t>HS</t>
  </si>
  <si>
    <t>Wise River Elem</t>
  </si>
  <si>
    <t>Lima K-12 Schools</t>
  </si>
  <si>
    <t>K12</t>
  </si>
  <si>
    <t>Wisdom Elem</t>
  </si>
  <si>
    <t>Polaris Elem</t>
  </si>
  <si>
    <t>Jackson Elem</t>
  </si>
  <si>
    <t>Reichle Elem</t>
  </si>
  <si>
    <t>Big Horn</t>
  </si>
  <si>
    <t>Spring Creek Elem</t>
  </si>
  <si>
    <t>Pryor Elem</t>
  </si>
  <si>
    <t>Hardin Elem</t>
  </si>
  <si>
    <t>Lodge Grass Elem</t>
  </si>
  <si>
    <t>Wyola Elem</t>
  </si>
  <si>
    <t>Blaine</t>
  </si>
  <si>
    <t>Chinook Elem</t>
  </si>
  <si>
    <t>Chinook H S</t>
  </si>
  <si>
    <t>Harlem Elem</t>
  </si>
  <si>
    <t>Harlem H S</t>
  </si>
  <si>
    <t>Cleveland Elem</t>
  </si>
  <si>
    <t>Zurich Elem</t>
  </si>
  <si>
    <t>Turner Elem</t>
  </si>
  <si>
    <t>Turner H S</t>
  </si>
  <si>
    <t>Bear Paw Elem</t>
  </si>
  <si>
    <t>Broadwater</t>
  </si>
  <si>
    <t>Townsend K-12 Schools</t>
  </si>
  <si>
    <t>Carbon</t>
  </si>
  <si>
    <t>Red Lodge Elem</t>
  </si>
  <si>
    <t>Red Lodge H S</t>
  </si>
  <si>
    <t>Bridger K-12 Schools</t>
  </si>
  <si>
    <t>Joliet Elem</t>
  </si>
  <si>
    <t>Joliet H S</t>
  </si>
  <si>
    <t>Roberts K-12 Schools</t>
  </si>
  <si>
    <t>Fromberg K-12</t>
  </si>
  <si>
    <t>Belfry K-12 Schools</t>
  </si>
  <si>
    <t>Carter</t>
  </si>
  <si>
    <t>Hawks Home Elem</t>
  </si>
  <si>
    <t>Ekalaka Elem</t>
  </si>
  <si>
    <t>Alzada Elem</t>
  </si>
  <si>
    <t>Carter County H S</t>
  </si>
  <si>
    <t>Cascade</t>
  </si>
  <si>
    <t>Great Falls Elem</t>
  </si>
  <si>
    <t>Great Falls H S</t>
  </si>
  <si>
    <t>Cascade Elem</t>
  </si>
  <si>
    <t>Cascade H S</t>
  </si>
  <si>
    <t>Centerville Elem</t>
  </si>
  <si>
    <t>Centerville H S</t>
  </si>
  <si>
    <t>Belt Elem</t>
  </si>
  <si>
    <t>Belt H S</t>
  </si>
  <si>
    <t>Simms H S</t>
  </si>
  <si>
    <t>Vaughn Elem</t>
  </si>
  <si>
    <t>Ulm Elem</t>
  </si>
  <si>
    <t>Chouteau</t>
  </si>
  <si>
    <t>Fort Benton Elem</t>
  </si>
  <si>
    <t>Fort Benton H S</t>
  </si>
  <si>
    <t>Big Sandy K-12</t>
  </si>
  <si>
    <t>Highwood K-12</t>
  </si>
  <si>
    <t>Geraldine K-12</t>
  </si>
  <si>
    <t>Carter Elem</t>
  </si>
  <si>
    <t>Knees Elem</t>
  </si>
  <si>
    <t>Benton Lake Elem</t>
  </si>
  <si>
    <t>Custer</t>
  </si>
  <si>
    <t>Miles City Elem</t>
  </si>
  <si>
    <t>Kircher Elem</t>
  </si>
  <si>
    <t>Trail Creek Elem</t>
  </si>
  <si>
    <t>Kinsey Elem</t>
  </si>
  <si>
    <t>S Y Elem</t>
  </si>
  <si>
    <t>Custer County H S</t>
  </si>
  <si>
    <t>Daniels</t>
  </si>
  <si>
    <t>Scobey K-12 Schools</t>
  </si>
  <si>
    <t>Dawson</t>
  </si>
  <si>
    <t>Glendive Elem</t>
  </si>
  <si>
    <t>Dawson H S</t>
  </si>
  <si>
    <t>Bloomfield Elem</t>
  </si>
  <si>
    <t>Lindsay Elem</t>
  </si>
  <si>
    <t>Richey Elem</t>
  </si>
  <si>
    <t>Richey H S</t>
  </si>
  <si>
    <t>Deer Lodge</t>
  </si>
  <si>
    <t>Anaconda Elem</t>
  </si>
  <si>
    <t>Anaconda H S</t>
  </si>
  <si>
    <t>Fallon</t>
  </si>
  <si>
    <t>Baker K-12 Schools</t>
  </si>
  <si>
    <t>Plevna K-12 Schools</t>
  </si>
  <si>
    <t>Fergus</t>
  </si>
  <si>
    <t>Lewistown Elem</t>
  </si>
  <si>
    <t>Fergus H S</t>
  </si>
  <si>
    <t>Deerfield Elem</t>
  </si>
  <si>
    <t>Grass Range Elem</t>
  </si>
  <si>
    <t>Grass Range H S</t>
  </si>
  <si>
    <t>King Colony Elem</t>
  </si>
  <si>
    <t>Moore Elem</t>
  </si>
  <si>
    <t>Moore H S</t>
  </si>
  <si>
    <t>Roy K-12 Schools</t>
  </si>
  <si>
    <t>Denton Elem</t>
  </si>
  <si>
    <t>Denton H S</t>
  </si>
  <si>
    <t>Spring Creek Colony Elem</t>
  </si>
  <si>
    <t>Winifred K-12 Schools</t>
  </si>
  <si>
    <t>Flathead</t>
  </si>
  <si>
    <t>Deer Park Elem</t>
  </si>
  <si>
    <t>Fair-Mont-Egan Elem</t>
  </si>
  <si>
    <t>Swan River Elem</t>
  </si>
  <si>
    <t>Kalispell Elem</t>
  </si>
  <si>
    <t>Flathead H S</t>
  </si>
  <si>
    <t>Columbia Falls Elem</t>
  </si>
  <si>
    <t>Columbia Falls H S</t>
  </si>
  <si>
    <t>Creston Elem</t>
  </si>
  <si>
    <t>Cayuse Prairie Elem</t>
  </si>
  <si>
    <t>Helena Flats Elem</t>
  </si>
  <si>
    <t>Kila Elem</t>
  </si>
  <si>
    <t>Smith Valley Elem</t>
  </si>
  <si>
    <t>Pleasant Valley Elem</t>
  </si>
  <si>
    <t>Somers Elem</t>
  </si>
  <si>
    <t>Bigfork Elem</t>
  </si>
  <si>
    <t>Bigfork H S</t>
  </si>
  <si>
    <t>Whitefish Elem</t>
  </si>
  <si>
    <t>Whitefish H S</t>
  </si>
  <si>
    <t>Evergreen Elem</t>
  </si>
  <si>
    <t>Marion Elem</t>
  </si>
  <si>
    <t>Olney-Bissell Elem</t>
  </si>
  <si>
    <t>Gallatin</t>
  </si>
  <si>
    <t>Manhattan School</t>
  </si>
  <si>
    <t>Manhattan High School</t>
  </si>
  <si>
    <t>Bozeman Elem</t>
  </si>
  <si>
    <t>Bozeman H S</t>
  </si>
  <si>
    <t>Willow Creek Elem</t>
  </si>
  <si>
    <t>Willow Creek H S</t>
  </si>
  <si>
    <t>Springhill Elem</t>
  </si>
  <si>
    <t>Cottonwood Elem</t>
  </si>
  <si>
    <t>Three Forks Elem</t>
  </si>
  <si>
    <t>Three Forks H S</t>
  </si>
  <si>
    <t>Pass Creek Elem</t>
  </si>
  <si>
    <t>Monforton Elem</t>
  </si>
  <si>
    <t>Gallatin Gateway Elem</t>
  </si>
  <si>
    <t>Anderson Elem</t>
  </si>
  <si>
    <t>LaMotte Elem</t>
  </si>
  <si>
    <t>Belgrade Elem</t>
  </si>
  <si>
    <t>Belgrade H S</t>
  </si>
  <si>
    <t>Malmborg Elem</t>
  </si>
  <si>
    <t>West Yellowstone K-12</t>
  </si>
  <si>
    <t>Amsterdam Elem</t>
  </si>
  <si>
    <t>Garfield</t>
  </si>
  <si>
    <t>Jordan Elem</t>
  </si>
  <si>
    <t>Garfield County H S</t>
  </si>
  <si>
    <t>Pine Grove Elem</t>
  </si>
  <si>
    <t>Kester Elem</t>
  </si>
  <si>
    <t>Cohagen Elem</t>
  </si>
  <si>
    <t>Ross Elem</t>
  </si>
  <si>
    <t>Glacier</t>
  </si>
  <si>
    <t>Browning Elem</t>
  </si>
  <si>
    <t>Browning H S</t>
  </si>
  <si>
    <t>Cut Bank Elem</t>
  </si>
  <si>
    <t>Cut Bank H S</t>
  </si>
  <si>
    <t>East Glacier Park Elem</t>
  </si>
  <si>
    <t>Golden Valley</t>
  </si>
  <si>
    <t>Ryegate K-12 Schools</t>
  </si>
  <si>
    <t>Lavina K-12 Schools</t>
  </si>
  <si>
    <t>Granite</t>
  </si>
  <si>
    <t>Philipsburg K-12 Schools</t>
  </si>
  <si>
    <t>Hall Elem</t>
  </si>
  <si>
    <t>Drummond Elem</t>
  </si>
  <si>
    <t>Drummond H S</t>
  </si>
  <si>
    <t>Hill</t>
  </si>
  <si>
    <t>Davey Elem</t>
  </si>
  <si>
    <t>Box Elder Elem</t>
  </si>
  <si>
    <t>Box Elder H S</t>
  </si>
  <si>
    <t>Havre Elem</t>
  </si>
  <si>
    <t>Havre H S</t>
  </si>
  <si>
    <t>Jefferson</t>
  </si>
  <si>
    <t>Clancy Elem</t>
  </si>
  <si>
    <t>Whitehall Elem</t>
  </si>
  <si>
    <t>Whitehall H S</t>
  </si>
  <si>
    <t>Basin Elem</t>
  </si>
  <si>
    <t>Boulder Elem</t>
  </si>
  <si>
    <t>Jefferson H S</t>
  </si>
  <si>
    <t>Cardwell Elem</t>
  </si>
  <si>
    <t>Montana City Elem</t>
  </si>
  <si>
    <t>Judith Basin</t>
  </si>
  <si>
    <t>Stanford K-12 Schools</t>
  </si>
  <si>
    <t>Hobson K-12 Schools</t>
  </si>
  <si>
    <t>Geyser K-12 Schools</t>
  </si>
  <si>
    <t>Lake</t>
  </si>
  <si>
    <t>Arlee Elem</t>
  </si>
  <si>
    <t>Arlee H S</t>
  </si>
  <si>
    <t>Polson Elem</t>
  </si>
  <si>
    <t>Polson H S</t>
  </si>
  <si>
    <t>St Ignatius K-12 Schools</t>
  </si>
  <si>
    <t>Valley View Elem</t>
  </si>
  <si>
    <t>Swan Lake-Salmon Elem</t>
  </si>
  <si>
    <t>Lewis &amp; Clark</t>
  </si>
  <si>
    <t>Helena Elem</t>
  </si>
  <si>
    <t>Helena H S</t>
  </si>
  <si>
    <t>Trinity Elem</t>
  </si>
  <si>
    <t>Wolf Creek Elem</t>
  </si>
  <si>
    <t>Auchard Creek Elem</t>
  </si>
  <si>
    <t>Augusta Elem</t>
  </si>
  <si>
    <t>Augusta H S</t>
  </si>
  <si>
    <t>Lincoln</t>
  </si>
  <si>
    <t>Troy Elem</t>
  </si>
  <si>
    <t>Troy H S</t>
  </si>
  <si>
    <t>Libby K-12 Schools</t>
  </si>
  <si>
    <t>Eureka Elem</t>
  </si>
  <si>
    <t>Lincoln County H S</t>
  </si>
  <si>
    <t>Fortine Elem</t>
  </si>
  <si>
    <t>McCormick Elem</t>
  </si>
  <si>
    <t>Yaak Elem</t>
  </si>
  <si>
    <t>Trego Elem</t>
  </si>
  <si>
    <t>Madison</t>
  </si>
  <si>
    <t>Alder Elem</t>
  </si>
  <si>
    <t>Sheridan Elem</t>
  </si>
  <si>
    <t>Sheridan H S</t>
  </si>
  <si>
    <t>Twin Bridges K-12 Schools</t>
  </si>
  <si>
    <t>Harrison K-12 Schools</t>
  </si>
  <si>
    <t>Ennis K-12 Schools</t>
  </si>
  <si>
    <t>McCone</t>
  </si>
  <si>
    <t>Circle Elem</t>
  </si>
  <si>
    <t>Circle H S</t>
  </si>
  <si>
    <t>Vida Elem</t>
  </si>
  <si>
    <t>Meagher</t>
  </si>
  <si>
    <t>White Sulphur Spgs K-12</t>
  </si>
  <si>
    <t>Mineral</t>
  </si>
  <si>
    <t>Alberton K-12 Schools</t>
  </si>
  <si>
    <t>Superior K-12 Schools</t>
  </si>
  <si>
    <t>St Regis K-12 Schools</t>
  </si>
  <si>
    <t>Missoula</t>
  </si>
  <si>
    <t>Missoula Elem</t>
  </si>
  <si>
    <t>Missoula H S</t>
  </si>
  <si>
    <t>Hellgate Elem</t>
  </si>
  <si>
    <t>Lolo Elem</t>
  </si>
  <si>
    <t>Potomac Elem</t>
  </si>
  <si>
    <t>Bonner Elem</t>
  </si>
  <si>
    <t>Woodman Elem</t>
  </si>
  <si>
    <t>DeSmet Elem</t>
  </si>
  <si>
    <t>Target Range Elem</t>
  </si>
  <si>
    <t>Sunset Elem</t>
  </si>
  <si>
    <t>Clinton Elem</t>
  </si>
  <si>
    <t>Swan Valley Elem</t>
  </si>
  <si>
    <t>Seeley Lake Elem</t>
  </si>
  <si>
    <t>Frenchtown K-12 Schools</t>
  </si>
  <si>
    <t>Musselshell</t>
  </si>
  <si>
    <t>Roundup Elem</t>
  </si>
  <si>
    <t>Roundup High School</t>
  </si>
  <si>
    <t>Melstone Elem</t>
  </si>
  <si>
    <t>Melstone H S</t>
  </si>
  <si>
    <t>Park</t>
  </si>
  <si>
    <t>Livingston Elem</t>
  </si>
  <si>
    <t>Park H S</t>
  </si>
  <si>
    <t>Gardiner Elem</t>
  </si>
  <si>
    <t>Cooke City Elem</t>
  </si>
  <si>
    <t>Pine Creek Elem</t>
  </si>
  <si>
    <t>Petroleum</t>
  </si>
  <si>
    <t>Winnett K-12 Schools</t>
  </si>
  <si>
    <t>Phillips</t>
  </si>
  <si>
    <t>Dodson K-12</t>
  </si>
  <si>
    <t>Saco H S</t>
  </si>
  <si>
    <t>Malta K-12 Schools</t>
  </si>
  <si>
    <t>Whitewater K-12 Schools</t>
  </si>
  <si>
    <t>Pondera</t>
  </si>
  <si>
    <t>Dupuyer Elem</t>
  </si>
  <si>
    <t>Conrad Elem</t>
  </si>
  <si>
    <t>Conrad H S</t>
  </si>
  <si>
    <t>Valier Elem</t>
  </si>
  <si>
    <t>Valier H S</t>
  </si>
  <si>
    <t>Miami Elem</t>
  </si>
  <si>
    <t>Powder River</t>
  </si>
  <si>
    <t>Biddle Elem</t>
  </si>
  <si>
    <t>Broadus Elem</t>
  </si>
  <si>
    <t>Powder River Co Dist H S</t>
  </si>
  <si>
    <t>South Stacey Elem</t>
  </si>
  <si>
    <t>Powell</t>
  </si>
  <si>
    <t>Deer Lodge Elem</t>
  </si>
  <si>
    <t>Powell County H S</t>
  </si>
  <si>
    <t>Ovando Elem</t>
  </si>
  <si>
    <t>Helmville Elem</t>
  </si>
  <si>
    <t>Garrison Elem</t>
  </si>
  <si>
    <t>Elliston Elem</t>
  </si>
  <si>
    <t>Avon Elem</t>
  </si>
  <si>
    <t>Prairie</t>
  </si>
  <si>
    <t>Terry K-12 Schools</t>
  </si>
  <si>
    <t>Ravalli</t>
  </si>
  <si>
    <t>Corvallis K-12 Schools</t>
  </si>
  <si>
    <t>Stevensville Elem</t>
  </si>
  <si>
    <t>Stevensville H S</t>
  </si>
  <si>
    <t>Hamilton K-12 Schools</t>
  </si>
  <si>
    <t>Victor K-12 Schools</t>
  </si>
  <si>
    <t>Darby K-12 Schools</t>
  </si>
  <si>
    <t>Lone Rock Elem</t>
  </si>
  <si>
    <t>Florence-Carlton K-12 Schls</t>
  </si>
  <si>
    <t>Richland</t>
  </si>
  <si>
    <t>Sidney Elem</t>
  </si>
  <si>
    <t>Sidney H S</t>
  </si>
  <si>
    <t>Savage Elem</t>
  </si>
  <si>
    <t>Savage H S</t>
  </si>
  <si>
    <t>Brorson Elem</t>
  </si>
  <si>
    <t>Fairview Elem</t>
  </si>
  <si>
    <t>Fairview H S</t>
  </si>
  <si>
    <t>Rau Elem</t>
  </si>
  <si>
    <t>Lambert Elem</t>
  </si>
  <si>
    <t>Lambert H S</t>
  </si>
  <si>
    <t>Roosevelt</t>
  </si>
  <si>
    <t>Frontier Elem</t>
  </si>
  <si>
    <t>Poplar Elem</t>
  </si>
  <si>
    <t>Poplar H S</t>
  </si>
  <si>
    <t>Culbertson Elem</t>
  </si>
  <si>
    <t>Culbertson H S</t>
  </si>
  <si>
    <t>Wolf Point Elem</t>
  </si>
  <si>
    <t>Wolf Point H S</t>
  </si>
  <si>
    <t>Brockton Elem</t>
  </si>
  <si>
    <t>Brockton H S</t>
  </si>
  <si>
    <t>Bainville K-12 Schools</t>
  </si>
  <si>
    <t>Froid Elem</t>
  </si>
  <si>
    <t>Froid H S</t>
  </si>
  <si>
    <t>Rosebud</t>
  </si>
  <si>
    <t>Birney Elem</t>
  </si>
  <si>
    <t>Forsyth Elem</t>
  </si>
  <si>
    <t>Forsyth H S</t>
  </si>
  <si>
    <t>Lame Deer Elem</t>
  </si>
  <si>
    <t>Rosebud K-12</t>
  </si>
  <si>
    <t>Colstrip Elem</t>
  </si>
  <si>
    <t>Colstrip H S</t>
  </si>
  <si>
    <t>Ashland Elem</t>
  </si>
  <si>
    <t>Sanders</t>
  </si>
  <si>
    <t>Plains K-12</t>
  </si>
  <si>
    <t>Thompson Falls Elem</t>
  </si>
  <si>
    <t>Thompson Falls H S</t>
  </si>
  <si>
    <t>Trout Creek Elem</t>
  </si>
  <si>
    <t>Dixon Elem</t>
  </si>
  <si>
    <t>Noxon Elem</t>
  </si>
  <si>
    <t>Noxon H S</t>
  </si>
  <si>
    <t>Hot Springs K-12</t>
  </si>
  <si>
    <t>Sheridan</t>
  </si>
  <si>
    <t>Westby K-12 Schools</t>
  </si>
  <si>
    <t>Medicine Lake K-12 Schools</t>
  </si>
  <si>
    <t>Plentywood K-12 Schools</t>
  </si>
  <si>
    <t>Silver Bow</t>
  </si>
  <si>
    <t>Butte Elem</t>
  </si>
  <si>
    <t>Ramsay Elem</t>
  </si>
  <si>
    <t>Divide Elem</t>
  </si>
  <si>
    <t>Melrose Elem</t>
  </si>
  <si>
    <t>Stillwater</t>
  </si>
  <si>
    <t>Park City Elem</t>
  </si>
  <si>
    <t>Park City H S</t>
  </si>
  <si>
    <t>Columbus Elem</t>
  </si>
  <si>
    <t>Columbus H S</t>
  </si>
  <si>
    <t>Reed Point Elem</t>
  </si>
  <si>
    <t>Reed Point H S</t>
  </si>
  <si>
    <t>Fishtail Elem</t>
  </si>
  <si>
    <t>Nye Elem</t>
  </si>
  <si>
    <t>Rapelje Elem</t>
  </si>
  <si>
    <t>Rapelje H S</t>
  </si>
  <si>
    <t>Absarokee Elem</t>
  </si>
  <si>
    <t>Absarokee H S</t>
  </si>
  <si>
    <t>Sweet Grass</t>
  </si>
  <si>
    <t>Big Timber Elem</t>
  </si>
  <si>
    <t>Melville Elem</t>
  </si>
  <si>
    <t>Greycliff Elem</t>
  </si>
  <si>
    <t>McLeod Elem</t>
  </si>
  <si>
    <t>Sweet Grass County H S</t>
  </si>
  <si>
    <t>Teton</t>
  </si>
  <si>
    <t>Choteau Elem</t>
  </si>
  <si>
    <t>Choteau H S</t>
  </si>
  <si>
    <t>Bynum Elem</t>
  </si>
  <si>
    <t>Fairfield Elem</t>
  </si>
  <si>
    <t>Fairfield H S</t>
  </si>
  <si>
    <t>Power Elem</t>
  </si>
  <si>
    <t>Power H S</t>
  </si>
  <si>
    <t>Golden Ridge Elem</t>
  </si>
  <si>
    <t>Pendroy Elem</t>
  </si>
  <si>
    <t>Greenfield Elem</t>
  </si>
  <si>
    <t>Toole</t>
  </si>
  <si>
    <t>Sunburst K-12 Schools</t>
  </si>
  <si>
    <t>Shelby Elem</t>
  </si>
  <si>
    <t>Shelby H S</t>
  </si>
  <si>
    <t>Galata Elem</t>
  </si>
  <si>
    <t>Treasure</t>
  </si>
  <si>
    <t>Hysham K-12 Schools</t>
  </si>
  <si>
    <t>Valley</t>
  </si>
  <si>
    <t>Glasgow K-12 Schools</t>
  </si>
  <si>
    <t>Frazer Elem</t>
  </si>
  <si>
    <t>Frazer H S</t>
  </si>
  <si>
    <t>Hinsdale Elem</t>
  </si>
  <si>
    <t>Hinsdale H S</t>
  </si>
  <si>
    <t>Opheim K-12 Schools</t>
  </si>
  <si>
    <t>Nashua K-12 Schools</t>
  </si>
  <si>
    <t>Lustre Elem</t>
  </si>
  <si>
    <t>Wheatland</t>
  </si>
  <si>
    <t>Harlowton K-12</t>
  </si>
  <si>
    <t>Judith Gap Elem</t>
  </si>
  <si>
    <t>Judith Gap H S</t>
  </si>
  <si>
    <t>Wibaux</t>
  </si>
  <si>
    <t>Wibaux K-12 Schools</t>
  </si>
  <si>
    <t>Yellowstone</t>
  </si>
  <si>
    <t>Billings Elem</t>
  </si>
  <si>
    <t>Billings H S</t>
  </si>
  <si>
    <t>Blue Creek Elem</t>
  </si>
  <si>
    <t>Canyon Creek Elem</t>
  </si>
  <si>
    <t>Laurel Elem</t>
  </si>
  <si>
    <t>Laurel H S</t>
  </si>
  <si>
    <t>Elder Grove Elem</t>
  </si>
  <si>
    <t>Custer K-12 Schools</t>
  </si>
  <si>
    <t>Morin Elem</t>
  </si>
  <si>
    <t>Broadview Elem</t>
  </si>
  <si>
    <t>Broadview H S</t>
  </si>
  <si>
    <t>Elysian Elem</t>
  </si>
  <si>
    <t>Huntley Project K-12 Schools</t>
  </si>
  <si>
    <t>Shepherd Elem</t>
  </si>
  <si>
    <t>Shepherd H S</t>
  </si>
  <si>
    <t>Pioneer Elem</t>
  </si>
  <si>
    <t>Independent Elem</t>
  </si>
  <si>
    <t>West Valley Elem</t>
  </si>
  <si>
    <t>Hardin H S</t>
  </si>
  <si>
    <t>Lodge Grass H S</t>
  </si>
  <si>
    <t>Gardiner H S</t>
  </si>
  <si>
    <t>Deer Creek Elem</t>
  </si>
  <si>
    <t>Yellowstone Academy Elem</t>
  </si>
  <si>
    <t>Ronan Elem</t>
  </si>
  <si>
    <t>Ronan H S</t>
  </si>
  <si>
    <t>Saco Elem</t>
  </si>
  <si>
    <t>Charlo Elem</t>
  </si>
  <si>
    <t>Charlo H S</t>
  </si>
  <si>
    <t>Rocky Boy Elem</t>
  </si>
  <si>
    <t>Upper West Shore Elem</t>
  </si>
  <si>
    <t>Butte H S</t>
  </si>
  <si>
    <t>Hays-Lodge Pole K-12 Schls</t>
  </si>
  <si>
    <t>Plenty Coups H S</t>
  </si>
  <si>
    <t>Arrowhead Elem</t>
  </si>
  <si>
    <t>North Harlem Colony Elem</t>
  </si>
  <si>
    <t>Gildford Colony Elem</t>
  </si>
  <si>
    <t>Ayers Elem</t>
  </si>
  <si>
    <t>Lincoln K-12 Schools</t>
  </si>
  <si>
    <t>Mountain View Elem</t>
  </si>
  <si>
    <t>West Glacier Elem</t>
  </si>
  <si>
    <t>Liberty</t>
  </si>
  <si>
    <t>Liberty Elem</t>
  </si>
  <si>
    <t>Sun River Valley Elem</t>
  </si>
  <si>
    <t>Heart Butte K-12 Schools</t>
  </si>
  <si>
    <t>Shields Valley Elem</t>
  </si>
  <si>
    <t>Shields Valley H S</t>
  </si>
  <si>
    <t>Rocky Boy H S</t>
  </si>
  <si>
    <t>Lame Deer H S</t>
  </si>
  <si>
    <t>Luther Elem</t>
  </si>
  <si>
    <t>North Star Elem</t>
  </si>
  <si>
    <t>North Star HS</t>
  </si>
  <si>
    <t>Dutton/Brady K-12 Schools</t>
  </si>
  <si>
    <t>Chester-Joplin-Inverness El</t>
  </si>
  <si>
    <t>Chester-Joplin-Inverness HS</t>
  </si>
  <si>
    <t>Big Sky School K-12</t>
  </si>
  <si>
    <t>East Helena K-12</t>
  </si>
  <si>
    <t>Lockwood K-12</t>
  </si>
  <si>
    <t>GF BDGT</t>
  </si>
  <si>
    <t>LEV B EL</t>
  </si>
  <si>
    <t>LEV B HS</t>
  </si>
  <si>
    <t>LEV OB</t>
  </si>
  <si>
    <t>Percent</t>
  </si>
  <si>
    <t xml:space="preserve">HS </t>
  </si>
  <si>
    <t>Elem</t>
  </si>
  <si>
    <t xml:space="preserve">El Tuition </t>
  </si>
  <si>
    <t>Per-ANB</t>
  </si>
  <si>
    <t>Per-IBG</t>
  </si>
  <si>
    <t>Per-RSBG</t>
  </si>
  <si>
    <t>TOTAL</t>
  </si>
  <si>
    <t xml:space="preserve">Based on FY2024 data avaialble. </t>
  </si>
  <si>
    <t>1 student cost in FY2024</t>
  </si>
  <si>
    <t>School of Residence LE</t>
  </si>
  <si>
    <t xml:space="preserve">School of Choice LE </t>
  </si>
  <si>
    <t>Percentage</t>
  </si>
  <si>
    <t>EL Tuition</t>
  </si>
  <si>
    <t xml:space="preserve">Enter LE # for district of residence and district of choice. </t>
  </si>
  <si>
    <t xml:space="preserve">Per HB203, Districts will chose the lessor precentage between the two districts. </t>
  </si>
  <si>
    <t xml:space="preserve">HB 203 LE Comparison Tool </t>
  </si>
  <si>
    <t xml:space="preserve">This tool has been created to assist Montana School Districts with estimating costs of HB203 legislation.  This tool is based on FY 2024 data as it exists 01/01/2024.  Actual billing and calculations will be based on FY2025 budget information. MASBO will update the sheet at which time new data will become available. </t>
  </si>
  <si>
    <t>OPI Tuition Website</t>
  </si>
  <si>
    <t>No district will pay more than the 35.3% cap, and the results of this tool will cap at that percentage/amount.</t>
  </si>
  <si>
    <t>HB203</t>
  </si>
  <si>
    <t xml:space="preserve">Please Note:   This tool does not address special needs tuition which is calculated per actual cost and which can be used for expanded spending versus being incorporated in calculating the net levy requirement.  To calculate special needs tuition costs for in district students, please utilize the spreadsheet provided by OPI on the OPI Tuition Website.  The link to the OPI website and HB 203 have been provided below for your convenience. </t>
  </si>
  <si>
    <t xml:space="preserve">School </t>
  </si>
  <si>
    <t>E</t>
  </si>
  <si>
    <t>M</t>
  </si>
  <si>
    <t>H</t>
  </si>
  <si>
    <t/>
  </si>
  <si>
    <t>Budget Units</t>
  </si>
  <si>
    <t xml:space="preserve">HS/Accerdited MS Tuition </t>
  </si>
  <si>
    <t>**</t>
  </si>
  <si>
    <r>
      <t xml:space="preserve">HS or </t>
    </r>
    <r>
      <rPr>
        <b/>
        <sz val="16"/>
        <color rgb="FFFF0000"/>
        <rFont val="Calibri"/>
        <family val="2"/>
        <scheme val="minor"/>
      </rPr>
      <t>**MS Tuition</t>
    </r>
  </si>
  <si>
    <t>Elemantary</t>
  </si>
  <si>
    <t>MS</t>
  </si>
  <si>
    <t>Middle School</t>
  </si>
  <si>
    <t>High School</t>
  </si>
  <si>
    <t>GB BDGT</t>
  </si>
  <si>
    <t>General Fund Budget</t>
  </si>
  <si>
    <t>LEV B Elem</t>
  </si>
  <si>
    <t>Levies for the Base portion of the Elementary Budget</t>
  </si>
  <si>
    <t>Levies for the Base portion of the High School Budget</t>
  </si>
  <si>
    <t xml:space="preserve">Levies for the Overbase portion of the budget </t>
  </si>
  <si>
    <t>Legal Entity- your school code with OPI</t>
  </si>
  <si>
    <t>HS /Accred. MS</t>
  </si>
  <si>
    <t>If the school of choice middle school is an accredited middle school (designated by OPI) then use the HS or MS Tuition Rate (below) multiplied by the lower of the two percentage rates when calculating estimates.</t>
  </si>
  <si>
    <t xml:space="preserve"> 1 student cost in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</si>
</sst>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b/>
      <sz val="18"/>
      <color theme="1"/>
      <name val="Calibri"/>
      <family val="2"/>
      <scheme val="minor"/>
    </font>
    <font>
      <sz val="12"/>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sz val="16"/>
      <color rgb="FFFF0000"/>
      <name val="Calibri"/>
      <family val="2"/>
      <scheme val="minor"/>
    </font>
    <font>
      <sz val="12"/>
      <color rgb="FFFF0000"/>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gradientFill degree="90">
        <stop position="0">
          <color theme="0"/>
        </stop>
        <stop position="1">
          <color theme="5" tint="0.40000610370189521"/>
        </stop>
      </gradientFill>
    </fill>
    <fill>
      <gradientFill degree="270">
        <stop position="0">
          <color theme="0"/>
        </stop>
        <stop position="1">
          <color theme="9"/>
        </stop>
      </gradientFill>
    </fill>
    <fill>
      <patternFill patternType="solid">
        <fgColor theme="8" tint="0.79998168889431442"/>
        <bgColor indexed="64"/>
      </patternFill>
    </fill>
  </fills>
  <borders count="20">
    <border>
      <left/>
      <right/>
      <top/>
      <bottom/>
      <diagonal/>
    </border>
    <border>
      <left/>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77">
    <xf numFmtId="0" fontId="0" fillId="0" borderId="0" xfId="0"/>
    <xf numFmtId="164" fontId="0" fillId="0" borderId="0" xfId="1" applyNumberFormat="1" applyFont="1"/>
    <xf numFmtId="164" fontId="0" fillId="2" borderId="0" xfId="1" applyNumberFormat="1" applyFont="1" applyFill="1" applyAlignment="1">
      <alignment horizontal="center"/>
    </xf>
    <xf numFmtId="10" fontId="0" fillId="0" borderId="0" xfId="2" applyNumberFormat="1" applyFont="1"/>
    <xf numFmtId="43" fontId="0" fillId="0" borderId="0" xfId="1" applyFont="1"/>
    <xf numFmtId="0" fontId="0" fillId="3" borderId="0" xfId="0" applyFill="1" applyAlignment="1">
      <alignment horizontal="center"/>
    </xf>
    <xf numFmtId="164" fontId="0" fillId="0" borderId="1" xfId="0" applyNumberFormat="1" applyBorder="1"/>
    <xf numFmtId="6" fontId="0" fillId="0" borderId="0" xfId="0" applyNumberFormat="1"/>
    <xf numFmtId="0" fontId="0" fillId="2" borderId="0" xfId="0" applyFill="1" applyAlignment="1">
      <alignment horizontal="center"/>
    </xf>
    <xf numFmtId="8" fontId="0" fillId="0" borderId="0" xfId="0" applyNumberFormat="1"/>
    <xf numFmtId="0" fontId="3" fillId="0" borderId="0" xfId="0" applyFont="1" applyAlignment="1">
      <alignment vertical="top" wrapText="1"/>
    </xf>
    <xf numFmtId="4" fontId="3" fillId="0" borderId="0" xfId="0" applyNumberFormat="1" applyFont="1" applyAlignment="1">
      <alignment horizontal="right" vertical="top" wrapText="1"/>
    </xf>
    <xf numFmtId="0" fontId="3" fillId="0" borderId="0" xfId="0" applyFont="1" applyAlignment="1">
      <alignment horizontal="right" vertical="top" wrapText="1"/>
    </xf>
    <xf numFmtId="165" fontId="0" fillId="0" borderId="0" xfId="0" applyNumberFormat="1" applyAlignment="1">
      <alignment horizontal="center"/>
    </xf>
    <xf numFmtId="165" fontId="0" fillId="2" borderId="0" xfId="0" applyNumberFormat="1" applyFill="1" applyAlignment="1">
      <alignment horizontal="center"/>
    </xf>
    <xf numFmtId="165" fontId="3" fillId="0" borderId="0" xfId="0" applyNumberFormat="1" applyFont="1" applyAlignment="1">
      <alignment horizontal="center" vertical="top" wrapText="1"/>
    </xf>
    <xf numFmtId="165" fontId="0" fillId="0" borderId="0" xfId="0" applyNumberFormat="1"/>
    <xf numFmtId="44" fontId="0" fillId="0" borderId="0" xfId="3" applyFont="1"/>
    <xf numFmtId="0" fontId="0" fillId="5" borderId="0" xfId="0" applyFill="1"/>
    <xf numFmtId="165" fontId="0" fillId="5" borderId="0" xfId="0" applyNumberFormat="1" applyFill="1" applyAlignment="1">
      <alignment horizontal="center"/>
    </xf>
    <xf numFmtId="0" fontId="4" fillId="0" borderId="0" xfId="0" applyFont="1"/>
    <xf numFmtId="0" fontId="5" fillId="0" borderId="0" xfId="0" applyFont="1"/>
    <xf numFmtId="165" fontId="5" fillId="0" borderId="0" xfId="0" applyNumberFormat="1" applyFont="1"/>
    <xf numFmtId="10" fontId="5" fillId="0" borderId="0" xfId="2" applyNumberFormat="1" applyFont="1"/>
    <xf numFmtId="44" fontId="5" fillId="0" borderId="0" xfId="3" applyFont="1"/>
    <xf numFmtId="0" fontId="6" fillId="0" borderId="0" xfId="4"/>
    <xf numFmtId="0" fontId="8" fillId="0" borderId="0" xfId="0" applyFont="1"/>
    <xf numFmtId="165" fontId="8" fillId="0" borderId="0" xfId="0" applyNumberFormat="1" applyFont="1"/>
    <xf numFmtId="10" fontId="8" fillId="0" borderId="0" xfId="2" applyNumberFormat="1" applyFont="1"/>
    <xf numFmtId="44" fontId="8" fillId="0" borderId="0" xfId="3" applyFont="1"/>
    <xf numFmtId="165" fontId="8" fillId="4" borderId="5" xfId="0" applyNumberFormat="1" applyFont="1" applyFill="1" applyBorder="1"/>
    <xf numFmtId="165" fontId="8" fillId="0" borderId="6" xfId="0" applyNumberFormat="1" applyFont="1" applyBorder="1"/>
    <xf numFmtId="10" fontId="0" fillId="0" borderId="0" xfId="2" applyNumberFormat="1" applyFont="1" applyBorder="1"/>
    <xf numFmtId="165" fontId="6" fillId="0" borderId="0" xfId="4" applyNumberFormat="1"/>
    <xf numFmtId="0" fontId="7" fillId="0" borderId="0" xfId="0" applyFont="1"/>
    <xf numFmtId="10" fontId="7" fillId="0" borderId="0" xfId="2" applyNumberFormat="1" applyFont="1"/>
    <xf numFmtId="44" fontId="0" fillId="0" borderId="0" xfId="0" applyNumberFormat="1"/>
    <xf numFmtId="44" fontId="7" fillId="0" borderId="0" xfId="0" applyNumberFormat="1" applyFont="1"/>
    <xf numFmtId="44" fontId="8" fillId="0" borderId="0" xfId="0" applyNumberFormat="1" applyFont="1"/>
    <xf numFmtId="44" fontId="7" fillId="0" borderId="0" xfId="3" applyFont="1"/>
    <xf numFmtId="44" fontId="5" fillId="0" borderId="0" xfId="0" applyNumberFormat="1" applyFont="1"/>
    <xf numFmtId="0" fontId="8" fillId="8" borderId="16" xfId="0" applyFont="1" applyFill="1" applyBorder="1"/>
    <xf numFmtId="10" fontId="8" fillId="8" borderId="16" xfId="2" applyNumberFormat="1" applyFont="1" applyFill="1" applyBorder="1"/>
    <xf numFmtId="44" fontId="8" fillId="8" borderId="16" xfId="3" applyFont="1" applyFill="1" applyBorder="1"/>
    <xf numFmtId="44" fontId="8" fillId="8" borderId="16" xfId="2" applyNumberFormat="1" applyFont="1" applyFill="1" applyBorder="1"/>
    <xf numFmtId="0" fontId="10" fillId="0" borderId="0" xfId="0" applyFont="1"/>
    <xf numFmtId="165" fontId="10" fillId="0" borderId="0" xfId="0" applyNumberFormat="1" applyFont="1"/>
    <xf numFmtId="0" fontId="11" fillId="0" borderId="0" xfId="0" applyFont="1"/>
    <xf numFmtId="164" fontId="0" fillId="0" borderId="0" xfId="0" applyNumberFormat="1" applyBorder="1"/>
    <xf numFmtId="0" fontId="0" fillId="0" borderId="17" xfId="0" applyBorder="1"/>
    <xf numFmtId="164" fontId="0" fillId="0" borderId="17" xfId="1" applyNumberFormat="1" applyFont="1" applyBorder="1"/>
    <xf numFmtId="43" fontId="0" fillId="0" borderId="17" xfId="1" applyFont="1" applyBorder="1"/>
    <xf numFmtId="164" fontId="0" fillId="0" borderId="19" xfId="1" applyNumberFormat="1" applyFont="1" applyBorder="1"/>
    <xf numFmtId="43" fontId="0" fillId="0" borderId="19" xfId="1" applyFont="1" applyBorder="1"/>
    <xf numFmtId="0" fontId="0" fillId="3" borderId="18" xfId="0" applyFill="1" applyBorder="1" applyAlignment="1">
      <alignment horizontal="center"/>
    </xf>
    <xf numFmtId="0" fontId="0" fillId="3" borderId="16" xfId="0" applyFill="1" applyBorder="1" applyAlignment="1">
      <alignment horizontal="center"/>
    </xf>
    <xf numFmtId="0" fontId="0" fillId="0" borderId="16" xfId="0" applyBorder="1"/>
    <xf numFmtId="44" fontId="0" fillId="0" borderId="18" xfId="3" applyFont="1" applyBorder="1"/>
    <xf numFmtId="44" fontId="0" fillId="0" borderId="16" xfId="3" applyFont="1" applyBorder="1"/>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5" xfId="0" applyFont="1" applyFill="1" applyBorder="1" applyAlignment="1">
      <alignment horizontal="center" vertical="center" wrapText="1"/>
    </xf>
    <xf numFmtId="165" fontId="7" fillId="4" borderId="0" xfId="0" applyNumberFormat="1" applyFont="1" applyFill="1" applyAlignment="1">
      <alignment horizontal="center"/>
    </xf>
    <xf numFmtId="0" fontId="0" fillId="0" borderId="0" xfId="0" applyAlignment="1">
      <alignment horizontal="center"/>
    </xf>
    <xf numFmtId="0" fontId="10" fillId="0" borderId="0" xfId="0" applyFont="1" applyAlignment="1">
      <alignment wrapText="1"/>
    </xf>
  </cellXfs>
  <cellStyles count="5">
    <cellStyle name="Comma" xfId="1" builtinId="3"/>
    <cellStyle name="Currency" xfId="3" builtinId="4"/>
    <cellStyle name="Hyperlink" xfId="4" builtinId="8"/>
    <cellStyle name="Normal" xfId="0" builtinId="0"/>
    <cellStyle name="Percent" xfId="2" builtinId="5"/>
  </cellStyles>
  <dxfs count="0"/>
  <tableStyles count="1" defaultTableStyle="TableStyleMedium2" defaultPivotStyle="PivotStyleLight16">
    <tableStyle name="Invisible" pivot="0" table="0" count="0" xr9:uid="{B3420359-27E1-4DBB-A6FB-5565578195E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mt.gov/bills/2023/billpdf/HB0203.pdf" TargetMode="External"/><Relationship Id="rId1" Type="http://schemas.openxmlformats.org/officeDocument/2006/relationships/hyperlink" Target="https://opi.mt.gov/Leadership/Finance-Grants/School-Finance/Tuition-and-Atten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08A1-133D-44B3-86C7-F2F56371F082}">
  <dimension ref="A1:I43"/>
  <sheetViews>
    <sheetView tabSelected="1" topLeftCell="A18" workbookViewId="0">
      <selection activeCell="D23" sqref="D23"/>
    </sheetView>
  </sheetViews>
  <sheetFormatPr defaultRowHeight="15" x14ac:dyDescent="0.25"/>
  <cols>
    <col min="3" max="3" width="21.42578125" customWidth="1"/>
    <col min="4" max="4" width="10.28515625" style="16" customWidth="1"/>
    <col min="5" max="5" width="12.85546875" customWidth="1"/>
    <col min="6" max="6" width="24.85546875" style="3" bestFit="1" customWidth="1"/>
    <col min="7" max="7" width="20.140625" style="17" bestFit="1" customWidth="1"/>
    <col min="8" max="8" width="17.5703125" style="36" customWidth="1"/>
    <col min="9" max="9" width="25" style="36" bestFit="1" customWidth="1"/>
  </cols>
  <sheetData>
    <row r="1" spans="1:9" ht="23.25" x14ac:dyDescent="0.35">
      <c r="A1" s="20" t="s">
        <v>478</v>
      </c>
    </row>
    <row r="2" spans="1:9" ht="15.75" thickBot="1" x14ac:dyDescent="0.3"/>
    <row r="3" spans="1:9" x14ac:dyDescent="0.25">
      <c r="B3" s="59" t="s">
        <v>479</v>
      </c>
      <c r="C3" s="60"/>
      <c r="D3" s="60"/>
      <c r="E3" s="60"/>
      <c r="F3" s="60"/>
      <c r="G3" s="60"/>
      <c r="H3" s="61"/>
    </row>
    <row r="4" spans="1:9" ht="48" customHeight="1" x14ac:dyDescent="0.25">
      <c r="B4" s="62"/>
      <c r="C4" s="63"/>
      <c r="D4" s="63"/>
      <c r="E4" s="63"/>
      <c r="F4" s="63"/>
      <c r="G4" s="63"/>
      <c r="H4" s="64"/>
    </row>
    <row r="6" spans="1:9" ht="21" x14ac:dyDescent="0.35">
      <c r="B6" s="74" t="s">
        <v>476</v>
      </c>
      <c r="C6" s="75"/>
      <c r="D6" s="75"/>
      <c r="E6" s="75"/>
      <c r="F6" s="75"/>
      <c r="G6" s="75"/>
      <c r="H6" s="38"/>
    </row>
    <row r="7" spans="1:9" ht="21" x14ac:dyDescent="0.35">
      <c r="B7" s="26"/>
      <c r="C7" s="26"/>
      <c r="D7" s="27"/>
      <c r="E7" s="26"/>
      <c r="F7" s="28"/>
      <c r="G7" s="29"/>
      <c r="H7" s="38"/>
    </row>
    <row r="8" spans="1:9" ht="21.75" thickBot="1" x14ac:dyDescent="0.4">
      <c r="B8" s="26"/>
      <c r="C8" s="26"/>
      <c r="D8" s="31"/>
      <c r="E8" s="26"/>
      <c r="F8" s="34" t="s">
        <v>484</v>
      </c>
      <c r="G8" s="35" t="s">
        <v>474</v>
      </c>
      <c r="H8" s="39" t="s">
        <v>475</v>
      </c>
      <c r="I8" s="37" t="s">
        <v>492</v>
      </c>
    </row>
    <row r="9" spans="1:9" ht="21.75" thickBot="1" x14ac:dyDescent="0.4">
      <c r="B9" s="34" t="s">
        <v>472</v>
      </c>
      <c r="C9" s="26"/>
      <c r="D9" s="30"/>
      <c r="E9" s="26"/>
      <c r="F9" s="41" t="str">
        <f>IFERROR(VLOOKUP(D9,' HB203 raw data '!C9:O403,2,FALSE),"")</f>
        <v/>
      </c>
      <c r="G9" s="42" t="str">
        <f>IFERROR(VLOOKUP(D9,' HB203 raw data '!C9:O403,11,FALSE),"")</f>
        <v/>
      </c>
      <c r="H9" s="43" t="str">
        <f>IFERROR(VLOOKUP(D9,' HB203 raw data '!C9:O403,12,FALSE),"")</f>
        <v/>
      </c>
      <c r="I9" s="44" t="str">
        <f>IFERROR(VLOOKUP(D9,' HB203 raw data '!C9:O403,13,FALSE),"")</f>
        <v/>
      </c>
    </row>
    <row r="10" spans="1:9" ht="21.75" thickBot="1" x14ac:dyDescent="0.4">
      <c r="B10" s="34" t="s">
        <v>473</v>
      </c>
      <c r="C10" s="26"/>
      <c r="D10" s="30"/>
      <c r="E10" s="26"/>
      <c r="F10" s="41" t="str">
        <f>IFERROR(VLOOKUP(D10,' HB203 raw data '!C10:O404,2,FALSE),"")</f>
        <v/>
      </c>
      <c r="G10" s="42" t="str">
        <f>IFERROR(VLOOKUP(D10,' HB203 raw data '!C10:O404,11,FALSE),"")</f>
        <v/>
      </c>
      <c r="H10" s="43" t="str">
        <f>IFERROR(VLOOKUP(D10,' HB203 raw data '!C10:O404,12,FALSE),"")</f>
        <v/>
      </c>
      <c r="I10" s="44" t="str">
        <f>IFERROR(VLOOKUP(D10,' HB203 raw data '!C10:O404,13,FALSE),"")</f>
        <v/>
      </c>
    </row>
    <row r="11" spans="1:9" ht="21" x14ac:dyDescent="0.35">
      <c r="B11" s="26"/>
      <c r="C11" s="26"/>
      <c r="D11" s="27"/>
      <c r="E11" s="26"/>
      <c r="F11" s="28"/>
      <c r="G11" s="29"/>
      <c r="H11" s="38"/>
    </row>
    <row r="12" spans="1:9" ht="21" x14ac:dyDescent="0.35">
      <c r="B12" s="26"/>
      <c r="C12" s="26"/>
      <c r="D12" s="27"/>
      <c r="E12" s="26"/>
      <c r="F12" s="28"/>
      <c r="G12" s="29"/>
      <c r="H12" s="38"/>
    </row>
    <row r="13" spans="1:9" ht="21" x14ac:dyDescent="0.35">
      <c r="B13" s="26" t="s">
        <v>477</v>
      </c>
      <c r="C13" s="26"/>
      <c r="D13" s="27"/>
      <c r="E13" s="26"/>
      <c r="F13" s="28"/>
      <c r="G13" s="29"/>
      <c r="H13" s="38"/>
    </row>
    <row r="14" spans="1:9" ht="15.75" x14ac:dyDescent="0.25">
      <c r="B14" s="21" t="s">
        <v>481</v>
      </c>
      <c r="C14" s="21"/>
      <c r="D14" s="22"/>
      <c r="E14" s="21"/>
      <c r="F14" s="23"/>
      <c r="G14" s="24"/>
      <c r="H14" s="40"/>
    </row>
    <row r="15" spans="1:9" ht="15.75" x14ac:dyDescent="0.25">
      <c r="B15" s="21"/>
      <c r="C15" s="21"/>
      <c r="D15" s="22"/>
      <c r="E15" s="21"/>
      <c r="F15" s="23"/>
      <c r="G15" s="24"/>
      <c r="H15" s="40"/>
    </row>
    <row r="16" spans="1:9" ht="15.75" x14ac:dyDescent="0.25">
      <c r="B16" s="47" t="s">
        <v>491</v>
      </c>
      <c r="C16" s="76" t="s">
        <v>505</v>
      </c>
      <c r="D16" s="76"/>
      <c r="E16" s="76"/>
      <c r="F16" s="76"/>
      <c r="G16" s="76"/>
      <c r="H16" s="40"/>
    </row>
    <row r="17" spans="2:8" ht="15.75" x14ac:dyDescent="0.25">
      <c r="B17" s="47"/>
      <c r="C17" s="76"/>
      <c r="D17" s="76"/>
      <c r="E17" s="76"/>
      <c r="F17" s="76"/>
      <c r="G17" s="76"/>
      <c r="H17" s="40"/>
    </row>
    <row r="18" spans="2:8" ht="15.75" x14ac:dyDescent="0.25">
      <c r="B18" s="47"/>
      <c r="C18" s="45"/>
      <c r="D18" s="46"/>
      <c r="E18" s="21"/>
      <c r="F18" s="23"/>
      <c r="G18" s="24"/>
      <c r="H18" s="40"/>
    </row>
    <row r="19" spans="2:8" ht="15.75" x14ac:dyDescent="0.25">
      <c r="B19" s="47"/>
      <c r="C19" s="56" t="s">
        <v>506</v>
      </c>
      <c r="D19" s="54" t="s">
        <v>464</v>
      </c>
      <c r="E19" s="55" t="s">
        <v>504</v>
      </c>
      <c r="F19" s="23"/>
      <c r="G19" s="24"/>
      <c r="H19" s="40"/>
    </row>
    <row r="20" spans="2:8" ht="15.75" x14ac:dyDescent="0.25">
      <c r="B20" s="47"/>
      <c r="C20" s="49" t="s">
        <v>466</v>
      </c>
      <c r="D20" s="50">
        <v>6123</v>
      </c>
      <c r="E20" s="52">
        <v>7840</v>
      </c>
      <c r="F20" s="23"/>
      <c r="G20" s="24"/>
      <c r="H20" s="40"/>
    </row>
    <row r="21" spans="2:8" ht="15.75" x14ac:dyDescent="0.25">
      <c r="B21" s="47"/>
      <c r="C21" s="49" t="s">
        <v>467</v>
      </c>
      <c r="D21" s="51">
        <v>154.21</v>
      </c>
      <c r="E21" s="53">
        <v>154.21</v>
      </c>
      <c r="F21" s="23"/>
      <c r="G21" s="24"/>
      <c r="H21" s="40"/>
    </row>
    <row r="22" spans="2:8" ht="15.75" x14ac:dyDescent="0.25">
      <c r="B22" s="47"/>
      <c r="C22" s="49" t="s">
        <v>468</v>
      </c>
      <c r="D22" s="51">
        <v>51.4</v>
      </c>
      <c r="E22" s="53">
        <v>51.4</v>
      </c>
      <c r="F22" s="23"/>
      <c r="G22" s="24"/>
      <c r="H22" s="40"/>
    </row>
    <row r="23" spans="2:8" x14ac:dyDescent="0.25">
      <c r="C23" s="56" t="s">
        <v>469</v>
      </c>
      <c r="D23" s="57">
        <f>SUM(D20:D22)</f>
        <v>6328.61</v>
      </c>
      <c r="E23" s="58">
        <f>SUM(E20:E22)</f>
        <v>8045.61</v>
      </c>
      <c r="F23" s="32"/>
    </row>
    <row r="24" spans="2:8" ht="15.75" thickBot="1" x14ac:dyDescent="0.3">
      <c r="D24" s="48"/>
      <c r="E24" s="48"/>
      <c r="F24" s="32"/>
    </row>
    <row r="25" spans="2:8" ht="14.45" customHeight="1" x14ac:dyDescent="0.25">
      <c r="B25" s="65" t="s">
        <v>483</v>
      </c>
      <c r="C25" s="66"/>
      <c r="D25" s="66"/>
      <c r="E25" s="66"/>
      <c r="F25" s="66"/>
      <c r="G25" s="66"/>
      <c r="H25" s="67"/>
    </row>
    <row r="26" spans="2:8" x14ac:dyDescent="0.25">
      <c r="B26" s="68"/>
      <c r="C26" s="69"/>
      <c r="D26" s="69"/>
      <c r="E26" s="69"/>
      <c r="F26" s="69"/>
      <c r="G26" s="69"/>
      <c r="H26" s="70"/>
    </row>
    <row r="27" spans="2:8" x14ac:dyDescent="0.25">
      <c r="B27" s="68"/>
      <c r="C27" s="69"/>
      <c r="D27" s="69"/>
      <c r="E27" s="69"/>
      <c r="F27" s="69"/>
      <c r="G27" s="69"/>
      <c r="H27" s="70"/>
    </row>
    <row r="28" spans="2:8" x14ac:dyDescent="0.25">
      <c r="B28" s="68"/>
      <c r="C28" s="69"/>
      <c r="D28" s="69"/>
      <c r="E28" s="69"/>
      <c r="F28" s="69"/>
      <c r="G28" s="69"/>
      <c r="H28" s="70"/>
    </row>
    <row r="29" spans="2:8" x14ac:dyDescent="0.25">
      <c r="B29" s="68"/>
      <c r="C29" s="69"/>
      <c r="D29" s="69"/>
      <c r="E29" s="69"/>
      <c r="F29" s="69"/>
      <c r="G29" s="69"/>
      <c r="H29" s="70"/>
    </row>
    <row r="30" spans="2:8" x14ac:dyDescent="0.25">
      <c r="B30" s="68"/>
      <c r="C30" s="69"/>
      <c r="D30" s="69"/>
      <c r="E30" s="69"/>
      <c r="F30" s="69"/>
      <c r="G30" s="69"/>
      <c r="H30" s="70"/>
    </row>
    <row r="31" spans="2:8" ht="15.75" thickBot="1" x14ac:dyDescent="0.3">
      <c r="B31" s="71"/>
      <c r="C31" s="72"/>
      <c r="D31" s="72"/>
      <c r="E31" s="72"/>
      <c r="F31" s="72"/>
      <c r="G31" s="72"/>
      <c r="H31" s="73"/>
    </row>
    <row r="33" spans="3:4" x14ac:dyDescent="0.25">
      <c r="D33" s="25" t="s">
        <v>480</v>
      </c>
    </row>
    <row r="34" spans="3:4" x14ac:dyDescent="0.25">
      <c r="D34" s="33" t="s">
        <v>482</v>
      </c>
    </row>
    <row r="35" spans="3:4" x14ac:dyDescent="0.25">
      <c r="D35" s="33"/>
    </row>
    <row r="36" spans="3:4" x14ac:dyDescent="0.25">
      <c r="C36" t="s">
        <v>2</v>
      </c>
      <c r="D36" s="16" t="s">
        <v>503</v>
      </c>
    </row>
    <row r="37" spans="3:4" x14ac:dyDescent="0.25">
      <c r="C37" t="s">
        <v>7</v>
      </c>
      <c r="D37" s="16" t="s">
        <v>493</v>
      </c>
    </row>
    <row r="38" spans="3:4" x14ac:dyDescent="0.25">
      <c r="C38" t="s">
        <v>494</v>
      </c>
      <c r="D38" s="16" t="s">
        <v>495</v>
      </c>
    </row>
    <row r="39" spans="3:4" x14ac:dyDescent="0.25">
      <c r="C39" t="s">
        <v>463</v>
      </c>
      <c r="D39" s="16" t="s">
        <v>496</v>
      </c>
    </row>
    <row r="40" spans="3:4" x14ac:dyDescent="0.25">
      <c r="C40" t="s">
        <v>497</v>
      </c>
      <c r="D40" s="16" t="s">
        <v>498</v>
      </c>
    </row>
    <row r="41" spans="3:4" x14ac:dyDescent="0.25">
      <c r="C41" t="s">
        <v>499</v>
      </c>
      <c r="D41" s="16" t="s">
        <v>500</v>
      </c>
    </row>
    <row r="42" spans="3:4" x14ac:dyDescent="0.25">
      <c r="C42" t="s">
        <v>460</v>
      </c>
      <c r="D42" s="16" t="s">
        <v>501</v>
      </c>
    </row>
    <row r="43" spans="3:4" x14ac:dyDescent="0.25">
      <c r="C43" t="s">
        <v>461</v>
      </c>
      <c r="D43" s="16" t="s">
        <v>502</v>
      </c>
    </row>
  </sheetData>
  <mergeCells count="4">
    <mergeCell ref="B3:H4"/>
    <mergeCell ref="B25:H31"/>
    <mergeCell ref="B6:G6"/>
    <mergeCell ref="C16:G17"/>
  </mergeCells>
  <hyperlinks>
    <hyperlink ref="D33" r:id="rId1" location="10518011772-calculation-spreadsheets" xr:uid="{FA5C4964-A69D-4C00-80F8-DCD798A83C12}"/>
    <hyperlink ref="D34" r:id="rId2" xr:uid="{99A8737A-7437-4284-B1D6-BB47418926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E239-A766-41E7-BB28-C153FB38EA2C}">
  <dimension ref="A1:O407"/>
  <sheetViews>
    <sheetView topLeftCell="B1" workbookViewId="0">
      <selection activeCell="M2" sqref="M2:O6"/>
    </sheetView>
  </sheetViews>
  <sheetFormatPr defaultRowHeight="15" x14ac:dyDescent="0.25"/>
  <cols>
    <col min="1" max="1" width="3.5703125" bestFit="1" customWidth="1"/>
    <col min="2" max="2" width="13.5703125" bestFit="1" customWidth="1"/>
    <col min="3" max="3" width="5" style="13" bestFit="1" customWidth="1"/>
    <col min="4" max="4" width="26.7109375" bestFit="1" customWidth="1"/>
    <col min="5" max="5" width="5.7109375" bestFit="1" customWidth="1"/>
    <col min="6" max="8" width="5.7109375" customWidth="1"/>
    <col min="9" max="9" width="12.140625" style="1" bestFit="1" customWidth="1"/>
    <col min="10" max="11" width="11.140625" style="1" bestFit="1" customWidth="1"/>
    <col min="12" max="12" width="12.140625" style="1" bestFit="1" customWidth="1"/>
    <col min="13" max="13" width="8.85546875" bestFit="1" customWidth="1"/>
    <col min="14" max="14" width="22.85546875" customWidth="1"/>
    <col min="15" max="15" width="26" bestFit="1" customWidth="1"/>
  </cols>
  <sheetData>
    <row r="1" spans="1:15" x14ac:dyDescent="0.25">
      <c r="A1" s="18" t="s">
        <v>470</v>
      </c>
      <c r="B1" s="18"/>
      <c r="C1" s="19"/>
      <c r="D1" s="18"/>
      <c r="N1" t="s">
        <v>471</v>
      </c>
    </row>
    <row r="2" spans="1:15" x14ac:dyDescent="0.25">
      <c r="N2" s="5" t="s">
        <v>464</v>
      </c>
      <c r="O2" s="5" t="s">
        <v>463</v>
      </c>
    </row>
    <row r="3" spans="1:15" x14ac:dyDescent="0.25">
      <c r="M3" t="s">
        <v>466</v>
      </c>
      <c r="N3" s="1">
        <v>6123</v>
      </c>
      <c r="O3" s="1">
        <v>7840</v>
      </c>
    </row>
    <row r="4" spans="1:15" x14ac:dyDescent="0.25">
      <c r="M4" t="s">
        <v>467</v>
      </c>
      <c r="N4" s="4">
        <v>154.21</v>
      </c>
      <c r="O4" s="4">
        <v>154.21</v>
      </c>
    </row>
    <row r="5" spans="1:15" x14ac:dyDescent="0.25">
      <c r="M5" t="s">
        <v>468</v>
      </c>
      <c r="N5" s="4">
        <v>51.4</v>
      </c>
      <c r="O5" s="4">
        <v>51.4</v>
      </c>
    </row>
    <row r="6" spans="1:15" ht="15.75" thickBot="1" x14ac:dyDescent="0.3">
      <c r="M6" t="s">
        <v>469</v>
      </c>
      <c r="N6" s="6">
        <f>SUM(N3:N5)</f>
        <v>6328.61</v>
      </c>
      <c r="O6" s="6">
        <f>SUM(O3:O5)</f>
        <v>8045.61</v>
      </c>
    </row>
    <row r="7" spans="1:15" ht="15.75" thickTop="1" x14ac:dyDescent="0.25">
      <c r="F7" t="s">
        <v>489</v>
      </c>
      <c r="N7" s="7"/>
      <c r="O7" s="7"/>
    </row>
    <row r="8" spans="1:15" x14ac:dyDescent="0.25">
      <c r="A8" s="8" t="s">
        <v>0</v>
      </c>
      <c r="B8" s="8" t="s">
        <v>1</v>
      </c>
      <c r="C8" s="14" t="s">
        <v>2</v>
      </c>
      <c r="D8" s="8" t="s">
        <v>3</v>
      </c>
      <c r="E8" s="8" t="s">
        <v>4</v>
      </c>
      <c r="F8" s="8" t="s">
        <v>485</v>
      </c>
      <c r="G8" s="8" t="s">
        <v>486</v>
      </c>
      <c r="H8" s="8" t="s">
        <v>487</v>
      </c>
      <c r="I8" s="2" t="s">
        <v>458</v>
      </c>
      <c r="J8" s="2" t="s">
        <v>459</v>
      </c>
      <c r="K8" s="2" t="s">
        <v>460</v>
      </c>
      <c r="L8" s="2" t="s">
        <v>461</v>
      </c>
      <c r="M8" s="2" t="s">
        <v>462</v>
      </c>
      <c r="N8" s="2" t="s">
        <v>465</v>
      </c>
      <c r="O8" s="2" t="s">
        <v>490</v>
      </c>
    </row>
    <row r="9" spans="1:15" x14ac:dyDescent="0.25">
      <c r="A9" s="10">
        <v>1</v>
      </c>
      <c r="B9" s="10" t="s">
        <v>5</v>
      </c>
      <c r="C9" s="15">
        <v>3</v>
      </c>
      <c r="D9" s="10" t="s">
        <v>6</v>
      </c>
      <c r="E9" s="10" t="s">
        <v>7</v>
      </c>
      <c r="F9" s="10" t="s">
        <v>485</v>
      </c>
      <c r="G9" s="10" t="s">
        <v>488</v>
      </c>
      <c r="H9" s="10" t="s">
        <v>488</v>
      </c>
      <c r="I9" s="11">
        <v>79543.59</v>
      </c>
      <c r="J9" s="11">
        <v>27394.2</v>
      </c>
      <c r="K9" s="12">
        <v>0</v>
      </c>
      <c r="L9" s="11">
        <v>8000</v>
      </c>
      <c r="M9" s="3">
        <f t="shared" ref="M9:M72" si="0">IF((J9+K9+L9)/I9&gt;0.353,0.353,((J9+K9+L9)/I9))</f>
        <v>0.35299999999999998</v>
      </c>
      <c r="N9" s="9">
        <f>IF(F9="E",M9*$N$6,"")</f>
        <v>2233.9993299999996</v>
      </c>
      <c r="O9" s="9" t="str">
        <f>IF(OR(G9="M",H9="H"),M9*$O$6,"")</f>
        <v/>
      </c>
    </row>
    <row r="10" spans="1:15" x14ac:dyDescent="0.25">
      <c r="A10" s="10">
        <v>1</v>
      </c>
      <c r="B10" s="10" t="s">
        <v>5</v>
      </c>
      <c r="C10" s="15">
        <v>5</v>
      </c>
      <c r="D10" s="10" t="s">
        <v>8</v>
      </c>
      <c r="E10" s="10" t="s">
        <v>7</v>
      </c>
      <c r="F10" s="10" t="s">
        <v>485</v>
      </c>
      <c r="G10" s="10" t="s">
        <v>486</v>
      </c>
      <c r="H10" s="10" t="s">
        <v>488</v>
      </c>
      <c r="I10" s="11">
        <v>5766366.2199999997</v>
      </c>
      <c r="J10" s="11">
        <v>688821.08</v>
      </c>
      <c r="K10" s="12">
        <v>0</v>
      </c>
      <c r="L10" s="11">
        <v>878832.93</v>
      </c>
      <c r="M10" s="3">
        <f t="shared" si="0"/>
        <v>0.2718616803356621</v>
      </c>
      <c r="N10" s="9">
        <f t="shared" ref="N10:N73" si="1">IF(F10="E",M10*$N$6,"")</f>
        <v>1720.5065487890745</v>
      </c>
      <c r="O10" s="9">
        <f t="shared" ref="O10:O73" si="2">IF(OR(G10="M",H10="H"),M10*$O$6,"")</f>
        <v>2187.2930539254062</v>
      </c>
    </row>
    <row r="11" spans="1:15" x14ac:dyDescent="0.25">
      <c r="A11" s="10">
        <v>1</v>
      </c>
      <c r="B11" s="10" t="s">
        <v>5</v>
      </c>
      <c r="C11" s="15">
        <v>6</v>
      </c>
      <c r="D11" s="10" t="s">
        <v>9</v>
      </c>
      <c r="E11" s="10" t="s">
        <v>10</v>
      </c>
      <c r="F11" s="10" t="s">
        <v>488</v>
      </c>
      <c r="G11" s="10" t="s">
        <v>488</v>
      </c>
      <c r="H11" s="10" t="s">
        <v>487</v>
      </c>
      <c r="I11" s="11">
        <v>3300251.47</v>
      </c>
      <c r="J11" s="12">
        <v>0</v>
      </c>
      <c r="K11" s="11">
        <v>488927.31</v>
      </c>
      <c r="L11" s="11">
        <v>651254.17000000004</v>
      </c>
      <c r="M11" s="3">
        <f t="shared" si="0"/>
        <v>0.34548321252622605</v>
      </c>
      <c r="N11" s="9" t="str">
        <f t="shared" si="1"/>
        <v/>
      </c>
      <c r="O11" s="9">
        <f t="shared" si="2"/>
        <v>2779.6231895331293</v>
      </c>
    </row>
    <row r="12" spans="1:15" x14ac:dyDescent="0.25">
      <c r="A12" s="10">
        <v>1</v>
      </c>
      <c r="B12" s="10" t="s">
        <v>5</v>
      </c>
      <c r="C12" s="15">
        <v>7</v>
      </c>
      <c r="D12" s="10" t="s">
        <v>11</v>
      </c>
      <c r="E12" s="10" t="s">
        <v>7</v>
      </c>
      <c r="F12" s="10" t="s">
        <v>485</v>
      </c>
      <c r="G12" s="10" t="s">
        <v>488</v>
      </c>
      <c r="H12" s="10" t="s">
        <v>488</v>
      </c>
      <c r="I12" s="11">
        <v>123902.5</v>
      </c>
      <c r="J12" s="11">
        <v>38808.639999999999</v>
      </c>
      <c r="K12" s="12">
        <v>0</v>
      </c>
      <c r="L12" s="11">
        <v>22542.01</v>
      </c>
      <c r="M12" s="3">
        <f t="shared" si="0"/>
        <v>0.35299999999999998</v>
      </c>
      <c r="N12" s="9">
        <f t="shared" si="1"/>
        <v>2233.9993299999996</v>
      </c>
      <c r="O12" s="9" t="str">
        <f t="shared" si="2"/>
        <v/>
      </c>
    </row>
    <row r="13" spans="1:15" x14ac:dyDescent="0.25">
      <c r="A13" s="10">
        <v>1</v>
      </c>
      <c r="B13" s="10" t="s">
        <v>5</v>
      </c>
      <c r="C13" s="15">
        <v>9</v>
      </c>
      <c r="D13" s="10" t="s">
        <v>12</v>
      </c>
      <c r="E13" s="10" t="s">
        <v>13</v>
      </c>
      <c r="F13" s="10" t="s">
        <v>485</v>
      </c>
      <c r="G13" s="10" t="s">
        <v>486</v>
      </c>
      <c r="H13" s="10" t="s">
        <v>487</v>
      </c>
      <c r="I13" s="11">
        <v>1022975.13</v>
      </c>
      <c r="J13" s="11">
        <v>46978.16</v>
      </c>
      <c r="K13" s="11">
        <v>62273.37</v>
      </c>
      <c r="L13" s="11">
        <v>199407.29</v>
      </c>
      <c r="M13" s="3">
        <f t="shared" si="0"/>
        <v>0.30172661186787603</v>
      </c>
      <c r="N13" s="9">
        <f t="shared" si="1"/>
        <v>1909.5100531331589</v>
      </c>
      <c r="O13" s="9">
        <f t="shared" si="2"/>
        <v>2427.5746457103019</v>
      </c>
    </row>
    <row r="14" spans="1:15" x14ac:dyDescent="0.25">
      <c r="A14" s="10">
        <v>1</v>
      </c>
      <c r="B14" s="10" t="s">
        <v>5</v>
      </c>
      <c r="C14" s="15">
        <v>10</v>
      </c>
      <c r="D14" s="10" t="s">
        <v>14</v>
      </c>
      <c r="E14" s="10" t="s">
        <v>7</v>
      </c>
      <c r="F14" s="10" t="s">
        <v>485</v>
      </c>
      <c r="G14" s="10" t="s">
        <v>488</v>
      </c>
      <c r="H14" s="10" t="s">
        <v>488</v>
      </c>
      <c r="I14" s="11">
        <v>129677.93</v>
      </c>
      <c r="J14" s="11">
        <v>36754.949999999997</v>
      </c>
      <c r="K14" s="12">
        <v>0</v>
      </c>
      <c r="L14" s="11">
        <v>19932.27</v>
      </c>
      <c r="M14" s="3">
        <f t="shared" si="0"/>
        <v>0.35299999999999998</v>
      </c>
      <c r="N14" s="9">
        <f>IF(F14="E",M14*$N$6,"")</f>
        <v>2233.9993299999996</v>
      </c>
      <c r="O14" s="9" t="str">
        <f t="shared" si="2"/>
        <v/>
      </c>
    </row>
    <row r="15" spans="1:15" x14ac:dyDescent="0.25">
      <c r="A15" s="10">
        <v>1</v>
      </c>
      <c r="B15" s="10" t="s">
        <v>5</v>
      </c>
      <c r="C15" s="15">
        <v>12</v>
      </c>
      <c r="D15" s="10" t="s">
        <v>15</v>
      </c>
      <c r="E15" s="10" t="s">
        <v>7</v>
      </c>
      <c r="F15" s="10" t="s">
        <v>485</v>
      </c>
      <c r="G15" s="10" t="s">
        <v>488</v>
      </c>
      <c r="H15" s="10" t="s">
        <v>488</v>
      </c>
      <c r="I15" s="11">
        <v>112937.49</v>
      </c>
      <c r="J15" s="11">
        <v>26145.61</v>
      </c>
      <c r="K15" s="12">
        <v>0</v>
      </c>
      <c r="L15" s="11">
        <v>8614.7900000000009</v>
      </c>
      <c r="M15" s="3">
        <f t="shared" si="0"/>
        <v>0.30778442127587569</v>
      </c>
      <c r="N15" s="9">
        <f t="shared" si="1"/>
        <v>1947.8475663307195</v>
      </c>
      <c r="O15" s="9" t="str">
        <f t="shared" si="2"/>
        <v/>
      </c>
    </row>
    <row r="16" spans="1:15" x14ac:dyDescent="0.25">
      <c r="A16" s="10">
        <v>1</v>
      </c>
      <c r="B16" s="10" t="s">
        <v>5</v>
      </c>
      <c r="C16" s="15">
        <v>14</v>
      </c>
      <c r="D16" s="10" t="s">
        <v>16</v>
      </c>
      <c r="E16" s="10" t="s">
        <v>7</v>
      </c>
      <c r="F16" s="10" t="s">
        <v>485</v>
      </c>
      <c r="G16" s="10" t="s">
        <v>488</v>
      </c>
      <c r="H16" s="10" t="s">
        <v>488</v>
      </c>
      <c r="I16" s="11">
        <v>113043.36</v>
      </c>
      <c r="J16" s="11">
        <v>25927.759999999998</v>
      </c>
      <c r="K16" s="12">
        <v>0</v>
      </c>
      <c r="L16" s="11">
        <v>22231.81</v>
      </c>
      <c r="M16" s="3">
        <f t="shared" si="0"/>
        <v>0.35299999999999998</v>
      </c>
      <c r="N16" s="9">
        <f t="shared" si="1"/>
        <v>2233.9993299999996</v>
      </c>
      <c r="O16" s="9" t="str">
        <f t="shared" si="2"/>
        <v/>
      </c>
    </row>
    <row r="17" spans="1:15" x14ac:dyDescent="0.25">
      <c r="A17" s="10">
        <v>1</v>
      </c>
      <c r="B17" s="10" t="s">
        <v>5</v>
      </c>
      <c r="C17" s="15">
        <v>15</v>
      </c>
      <c r="D17" s="10" t="s">
        <v>17</v>
      </c>
      <c r="E17" s="10" t="s">
        <v>7</v>
      </c>
      <c r="F17" s="10" t="s">
        <v>485</v>
      </c>
      <c r="G17" s="10" t="s">
        <v>488</v>
      </c>
      <c r="H17" s="10" t="s">
        <v>488</v>
      </c>
      <c r="I17" s="11">
        <v>165366.13</v>
      </c>
      <c r="J17" s="11">
        <v>21615.21</v>
      </c>
      <c r="K17" s="12">
        <v>0</v>
      </c>
      <c r="L17" s="11">
        <v>17968.91</v>
      </c>
      <c r="M17" s="3">
        <f t="shared" si="0"/>
        <v>0.23937259703664829</v>
      </c>
      <c r="N17" s="9">
        <f t="shared" si="1"/>
        <v>1514.8958113321025</v>
      </c>
      <c r="O17" s="9" t="str">
        <f t="shared" si="2"/>
        <v/>
      </c>
    </row>
    <row r="18" spans="1:15" x14ac:dyDescent="0.25">
      <c r="A18" s="10">
        <v>2</v>
      </c>
      <c r="B18" s="10" t="s">
        <v>18</v>
      </c>
      <c r="C18" s="15">
        <v>20</v>
      </c>
      <c r="D18" s="10" t="s">
        <v>19</v>
      </c>
      <c r="E18" s="10" t="s">
        <v>7</v>
      </c>
      <c r="F18" s="10" t="s">
        <v>485</v>
      </c>
      <c r="G18" s="10" t="s">
        <v>488</v>
      </c>
      <c r="H18" s="10" t="s">
        <v>488</v>
      </c>
      <c r="I18" s="11">
        <v>91751.55</v>
      </c>
      <c r="J18" s="11">
        <v>7340.93</v>
      </c>
      <c r="K18" s="12">
        <v>0</v>
      </c>
      <c r="L18" s="12">
        <v>0</v>
      </c>
      <c r="M18" s="3">
        <f t="shared" si="0"/>
        <v>8.0008784592739857E-2</v>
      </c>
      <c r="N18" s="9">
        <f t="shared" si="1"/>
        <v>506.34439426145934</v>
      </c>
      <c r="O18" s="9" t="str">
        <f t="shared" si="2"/>
        <v/>
      </c>
    </row>
    <row r="19" spans="1:15" x14ac:dyDescent="0.25">
      <c r="A19" s="10">
        <v>2</v>
      </c>
      <c r="B19" s="10" t="s">
        <v>18</v>
      </c>
      <c r="C19" s="15">
        <v>21</v>
      </c>
      <c r="D19" s="10" t="s">
        <v>20</v>
      </c>
      <c r="E19" s="10" t="s">
        <v>7</v>
      </c>
      <c r="F19" s="10" t="s">
        <v>485</v>
      </c>
      <c r="G19" s="10" t="s">
        <v>486</v>
      </c>
      <c r="H19" s="10" t="s">
        <v>488</v>
      </c>
      <c r="I19" s="11">
        <v>652062.11</v>
      </c>
      <c r="J19" s="11">
        <v>40638.230000000003</v>
      </c>
      <c r="K19" s="12">
        <v>0</v>
      </c>
      <c r="L19" s="12">
        <v>0</v>
      </c>
      <c r="M19" s="3">
        <f t="shared" si="0"/>
        <v>6.2322636719376323E-2</v>
      </c>
      <c r="N19" s="9">
        <f t="shared" si="1"/>
        <v>394.4156619686122</v>
      </c>
      <c r="O19" s="9">
        <f t="shared" si="2"/>
        <v>501.42362921578132</v>
      </c>
    </row>
    <row r="20" spans="1:15" x14ac:dyDescent="0.25">
      <c r="A20" s="10">
        <v>2</v>
      </c>
      <c r="B20" s="10" t="s">
        <v>18</v>
      </c>
      <c r="C20" s="15">
        <v>23</v>
      </c>
      <c r="D20" s="10" t="s">
        <v>21</v>
      </c>
      <c r="E20" s="10" t="s">
        <v>7</v>
      </c>
      <c r="F20" s="10" t="s">
        <v>485</v>
      </c>
      <c r="G20" s="10" t="s">
        <v>486</v>
      </c>
      <c r="H20" s="10" t="s">
        <v>488</v>
      </c>
      <c r="I20" s="11">
        <v>9227546.3100000005</v>
      </c>
      <c r="J20" s="11">
        <v>441532.06</v>
      </c>
      <c r="K20" s="12">
        <v>0</v>
      </c>
      <c r="L20" s="11">
        <v>1027931.27</v>
      </c>
      <c r="M20" s="3">
        <f t="shared" si="0"/>
        <v>0.159247461961532</v>
      </c>
      <c r="N20" s="9">
        <f t="shared" si="1"/>
        <v>1007.815080244371</v>
      </c>
      <c r="O20" s="9">
        <f t="shared" si="2"/>
        <v>1281.2429724323215</v>
      </c>
    </row>
    <row r="21" spans="1:15" x14ac:dyDescent="0.25">
      <c r="A21" s="10">
        <v>2</v>
      </c>
      <c r="B21" s="10" t="s">
        <v>18</v>
      </c>
      <c r="C21" s="15">
        <v>25</v>
      </c>
      <c r="D21" s="10" t="s">
        <v>22</v>
      </c>
      <c r="E21" s="10" t="s">
        <v>7</v>
      </c>
      <c r="F21" s="10" t="s">
        <v>485</v>
      </c>
      <c r="G21" s="10" t="s">
        <v>486</v>
      </c>
      <c r="H21" s="10" t="s">
        <v>488</v>
      </c>
      <c r="I21" s="11">
        <v>1862369.89</v>
      </c>
      <c r="J21" s="11">
        <v>66798.66</v>
      </c>
      <c r="K21" s="12">
        <v>0</v>
      </c>
      <c r="L21" s="12">
        <v>0</v>
      </c>
      <c r="M21" s="3">
        <f t="shared" si="0"/>
        <v>3.5867557974747971E-2</v>
      </c>
      <c r="N21" s="9">
        <f t="shared" si="1"/>
        <v>226.99178607456975</v>
      </c>
      <c r="O21" s="9">
        <f t="shared" si="2"/>
        <v>288.576383117212</v>
      </c>
    </row>
    <row r="22" spans="1:15" x14ac:dyDescent="0.25">
      <c r="A22" s="10">
        <v>2</v>
      </c>
      <c r="B22" s="10" t="s">
        <v>18</v>
      </c>
      <c r="C22" s="15">
        <v>26</v>
      </c>
      <c r="D22" s="10" t="s">
        <v>23</v>
      </c>
      <c r="E22" s="10" t="s">
        <v>7</v>
      </c>
      <c r="F22" s="10" t="s">
        <v>485</v>
      </c>
      <c r="G22" s="10" t="s">
        <v>486</v>
      </c>
      <c r="H22" s="10" t="s">
        <v>488</v>
      </c>
      <c r="I22" s="11">
        <v>744641.9</v>
      </c>
      <c r="J22" s="11">
        <v>36078.78</v>
      </c>
      <c r="K22" s="12">
        <v>0</v>
      </c>
      <c r="L22" s="11">
        <v>27234.959999999999</v>
      </c>
      <c r="M22" s="3">
        <f t="shared" si="0"/>
        <v>8.5025755332865369E-2</v>
      </c>
      <c r="N22" s="9">
        <f t="shared" si="1"/>
        <v>538.09484545712507</v>
      </c>
      <c r="O22" s="9">
        <f t="shared" si="2"/>
        <v>684.08406736365487</v>
      </c>
    </row>
    <row r="23" spans="1:15" x14ac:dyDescent="0.25">
      <c r="A23" s="10">
        <v>3</v>
      </c>
      <c r="B23" s="10" t="s">
        <v>24</v>
      </c>
      <c r="C23" s="15">
        <v>28</v>
      </c>
      <c r="D23" s="10" t="s">
        <v>25</v>
      </c>
      <c r="E23" s="10" t="s">
        <v>7</v>
      </c>
      <c r="F23" s="10" t="s">
        <v>485</v>
      </c>
      <c r="G23" s="10" t="s">
        <v>486</v>
      </c>
      <c r="H23" s="10" t="s">
        <v>488</v>
      </c>
      <c r="I23" s="11">
        <v>2117127</v>
      </c>
      <c r="J23" s="11">
        <v>157446.62</v>
      </c>
      <c r="K23" s="12">
        <v>0</v>
      </c>
      <c r="L23" s="11">
        <v>420373.98</v>
      </c>
      <c r="M23" s="3">
        <f t="shared" si="0"/>
        <v>0.27292675403979072</v>
      </c>
      <c r="N23" s="9">
        <f t="shared" si="1"/>
        <v>1727.2469848837598</v>
      </c>
      <c r="O23" s="9">
        <f t="shared" si="2"/>
        <v>2195.8622215700807</v>
      </c>
    </row>
    <row r="24" spans="1:15" x14ac:dyDescent="0.25">
      <c r="A24" s="10">
        <v>3</v>
      </c>
      <c r="B24" s="10" t="s">
        <v>24</v>
      </c>
      <c r="C24" s="15">
        <v>29</v>
      </c>
      <c r="D24" s="10" t="s">
        <v>26</v>
      </c>
      <c r="E24" s="10" t="s">
        <v>10</v>
      </c>
      <c r="F24" s="10" t="s">
        <v>488</v>
      </c>
      <c r="G24" s="10" t="s">
        <v>488</v>
      </c>
      <c r="H24" s="10" t="s">
        <v>487</v>
      </c>
      <c r="I24" s="11">
        <v>1444670</v>
      </c>
      <c r="J24" s="12">
        <v>0</v>
      </c>
      <c r="K24" s="11">
        <v>157354.07</v>
      </c>
      <c r="L24" s="11">
        <v>354861.1</v>
      </c>
      <c r="M24" s="3">
        <f t="shared" si="0"/>
        <v>0.35299999999999998</v>
      </c>
      <c r="N24" s="9" t="str">
        <f t="shared" si="1"/>
        <v/>
      </c>
      <c r="O24" s="9">
        <f t="shared" si="2"/>
        <v>2840.1003299999998</v>
      </c>
    </row>
    <row r="25" spans="1:15" x14ac:dyDescent="0.25">
      <c r="A25" s="10">
        <v>3</v>
      </c>
      <c r="B25" s="10" t="s">
        <v>24</v>
      </c>
      <c r="C25" s="15">
        <v>30</v>
      </c>
      <c r="D25" s="10" t="s">
        <v>27</v>
      </c>
      <c r="E25" s="10" t="s">
        <v>7</v>
      </c>
      <c r="F25" s="10" t="s">
        <v>485</v>
      </c>
      <c r="G25" s="10" t="s">
        <v>486</v>
      </c>
      <c r="H25" s="10" t="s">
        <v>488</v>
      </c>
      <c r="I25" s="11">
        <v>3297271.14</v>
      </c>
      <c r="J25" s="11">
        <v>124425.96</v>
      </c>
      <c r="K25" s="12">
        <v>0</v>
      </c>
      <c r="L25" s="12">
        <v>0</v>
      </c>
      <c r="M25" s="3">
        <f t="shared" si="0"/>
        <v>3.7736041325373081E-2</v>
      </c>
      <c r="N25" s="9">
        <f t="shared" si="1"/>
        <v>238.81668849216931</v>
      </c>
      <c r="O25" s="9">
        <f t="shared" si="2"/>
        <v>303.60947144783489</v>
      </c>
    </row>
    <row r="26" spans="1:15" x14ac:dyDescent="0.25">
      <c r="A26" s="10">
        <v>3</v>
      </c>
      <c r="B26" s="10" t="s">
        <v>24</v>
      </c>
      <c r="C26" s="15">
        <v>31</v>
      </c>
      <c r="D26" s="10" t="s">
        <v>28</v>
      </c>
      <c r="E26" s="10" t="s">
        <v>10</v>
      </c>
      <c r="F26" s="10" t="s">
        <v>488</v>
      </c>
      <c r="G26" s="10" t="s">
        <v>488</v>
      </c>
      <c r="H26" s="10" t="s">
        <v>487</v>
      </c>
      <c r="I26" s="11">
        <v>1569520.35</v>
      </c>
      <c r="J26" s="12">
        <v>0</v>
      </c>
      <c r="K26" s="11">
        <v>73927.570000000007</v>
      </c>
      <c r="L26" s="12">
        <v>0</v>
      </c>
      <c r="M26" s="3">
        <f t="shared" si="0"/>
        <v>4.7102014319215423E-2</v>
      </c>
      <c r="N26" s="9" t="str">
        <f t="shared" si="1"/>
        <v/>
      </c>
      <c r="O26" s="9">
        <f t="shared" si="2"/>
        <v>378.96443742682277</v>
      </c>
    </row>
    <row r="27" spans="1:15" x14ac:dyDescent="0.25">
      <c r="A27" s="10">
        <v>3</v>
      </c>
      <c r="B27" s="10" t="s">
        <v>24</v>
      </c>
      <c r="C27" s="15">
        <v>32</v>
      </c>
      <c r="D27" s="10" t="s">
        <v>29</v>
      </c>
      <c r="E27" s="10" t="s">
        <v>7</v>
      </c>
      <c r="F27" s="10" t="s">
        <v>485</v>
      </c>
      <c r="G27" s="10" t="s">
        <v>488</v>
      </c>
      <c r="H27" s="10" t="s">
        <v>488</v>
      </c>
      <c r="I27" s="11">
        <v>118038.72</v>
      </c>
      <c r="J27" s="11">
        <v>25070.57</v>
      </c>
      <c r="K27" s="12">
        <v>0</v>
      </c>
      <c r="L27" s="11">
        <v>41868.58</v>
      </c>
      <c r="M27" s="3">
        <f t="shared" si="0"/>
        <v>0.35299999999999998</v>
      </c>
      <c r="N27" s="9">
        <f t="shared" si="1"/>
        <v>2233.9993299999996</v>
      </c>
      <c r="O27" s="9" t="str">
        <f t="shared" si="2"/>
        <v/>
      </c>
    </row>
    <row r="28" spans="1:15" x14ac:dyDescent="0.25">
      <c r="A28" s="10">
        <v>3</v>
      </c>
      <c r="B28" s="10" t="s">
        <v>24</v>
      </c>
      <c r="C28" s="15">
        <v>34</v>
      </c>
      <c r="D28" s="10" t="s">
        <v>30</v>
      </c>
      <c r="E28" s="10" t="s">
        <v>7</v>
      </c>
      <c r="F28" s="10" t="s">
        <v>485</v>
      </c>
      <c r="G28" s="10" t="s">
        <v>488</v>
      </c>
      <c r="H28" s="10" t="s">
        <v>488</v>
      </c>
      <c r="I28" s="11">
        <v>263408.37</v>
      </c>
      <c r="J28" s="11">
        <v>72310.06</v>
      </c>
      <c r="K28" s="12">
        <v>0</v>
      </c>
      <c r="L28" s="11">
        <v>41420.11</v>
      </c>
      <c r="M28" s="3">
        <f t="shared" si="0"/>
        <v>0.35299999999999998</v>
      </c>
      <c r="N28" s="9">
        <f t="shared" si="1"/>
        <v>2233.9993299999996</v>
      </c>
      <c r="O28" s="9" t="str">
        <f t="shared" si="2"/>
        <v/>
      </c>
    </row>
    <row r="29" spans="1:15" x14ac:dyDescent="0.25">
      <c r="A29" s="10">
        <v>3</v>
      </c>
      <c r="B29" s="10" t="s">
        <v>24</v>
      </c>
      <c r="C29" s="15">
        <v>44</v>
      </c>
      <c r="D29" s="10" t="s">
        <v>31</v>
      </c>
      <c r="E29" s="10" t="s">
        <v>7</v>
      </c>
      <c r="F29" s="10" t="s">
        <v>485</v>
      </c>
      <c r="G29" s="10" t="s">
        <v>486</v>
      </c>
      <c r="H29" s="10" t="s">
        <v>488</v>
      </c>
      <c r="I29" s="11">
        <v>529778.29</v>
      </c>
      <c r="J29" s="11">
        <v>47253.24</v>
      </c>
      <c r="K29" s="12">
        <v>0</v>
      </c>
      <c r="L29" s="11">
        <v>116885.64</v>
      </c>
      <c r="M29" s="3">
        <f t="shared" si="0"/>
        <v>0.30982560648153401</v>
      </c>
      <c r="N29" s="9">
        <f t="shared" si="1"/>
        <v>1960.7654314351009</v>
      </c>
      <c r="O29" s="9">
        <f t="shared" si="2"/>
        <v>2492.7359977638948</v>
      </c>
    </row>
    <row r="30" spans="1:15" x14ac:dyDescent="0.25">
      <c r="A30" s="10">
        <v>3</v>
      </c>
      <c r="B30" s="10" t="s">
        <v>24</v>
      </c>
      <c r="C30" s="15">
        <v>45</v>
      </c>
      <c r="D30" s="10" t="s">
        <v>32</v>
      </c>
      <c r="E30" s="10" t="s">
        <v>10</v>
      </c>
      <c r="F30" s="10" t="s">
        <v>488</v>
      </c>
      <c r="G30" s="10" t="s">
        <v>488</v>
      </c>
      <c r="H30" s="10" t="s">
        <v>487</v>
      </c>
      <c r="I30" s="11">
        <v>555937.26</v>
      </c>
      <c r="J30" s="12">
        <v>0</v>
      </c>
      <c r="K30" s="11">
        <v>35219.870000000003</v>
      </c>
      <c r="L30" s="11">
        <v>134217.56</v>
      </c>
      <c r="M30" s="3">
        <f t="shared" si="0"/>
        <v>0.30477797080915209</v>
      </c>
      <c r="N30" s="9" t="str">
        <f t="shared" si="1"/>
        <v/>
      </c>
      <c r="O30" s="9">
        <f t="shared" si="2"/>
        <v>2452.1246897218221</v>
      </c>
    </row>
    <row r="31" spans="1:15" x14ac:dyDescent="0.25">
      <c r="A31" s="10">
        <v>3</v>
      </c>
      <c r="B31" s="10" t="s">
        <v>24</v>
      </c>
      <c r="C31" s="15">
        <v>48</v>
      </c>
      <c r="D31" s="10" t="s">
        <v>33</v>
      </c>
      <c r="E31" s="10" t="s">
        <v>7</v>
      </c>
      <c r="F31" s="10" t="s">
        <v>485</v>
      </c>
      <c r="G31" s="10" t="s">
        <v>488</v>
      </c>
      <c r="H31" s="10" t="s">
        <v>488</v>
      </c>
      <c r="I31" s="11">
        <v>128613</v>
      </c>
      <c r="J31" s="11">
        <v>49246.91</v>
      </c>
      <c r="K31" s="12">
        <v>0</v>
      </c>
      <c r="L31" s="11">
        <v>11876.39</v>
      </c>
      <c r="M31" s="3">
        <f t="shared" si="0"/>
        <v>0.35299999999999998</v>
      </c>
      <c r="N31" s="9">
        <f t="shared" si="1"/>
        <v>2233.9993299999996</v>
      </c>
      <c r="O31" s="9" t="str">
        <f t="shared" si="2"/>
        <v/>
      </c>
    </row>
    <row r="32" spans="1:15" x14ac:dyDescent="0.25">
      <c r="A32" s="10">
        <v>4</v>
      </c>
      <c r="B32" s="10" t="s">
        <v>34</v>
      </c>
      <c r="C32" s="15">
        <v>55</v>
      </c>
      <c r="D32" s="10" t="s">
        <v>35</v>
      </c>
      <c r="E32" s="10" t="s">
        <v>13</v>
      </c>
      <c r="F32" s="10" t="s">
        <v>485</v>
      </c>
      <c r="G32" s="10" t="s">
        <v>486</v>
      </c>
      <c r="H32" s="10" t="s">
        <v>487</v>
      </c>
      <c r="I32" s="11">
        <v>5804291.25</v>
      </c>
      <c r="J32" s="11">
        <v>627368</v>
      </c>
      <c r="K32" s="11">
        <v>309002.15000000002</v>
      </c>
      <c r="L32" s="11">
        <v>932331.5</v>
      </c>
      <c r="M32" s="3">
        <f t="shared" si="0"/>
        <v>0.32195173700148144</v>
      </c>
      <c r="N32" s="9">
        <f t="shared" si="1"/>
        <v>2037.5069823049453</v>
      </c>
      <c r="O32" s="9">
        <f t="shared" si="2"/>
        <v>2590.298114736489</v>
      </c>
    </row>
    <row r="33" spans="1:15" x14ac:dyDescent="0.25">
      <c r="A33" s="10">
        <v>5</v>
      </c>
      <c r="B33" s="10" t="s">
        <v>36</v>
      </c>
      <c r="C33" s="15">
        <v>56</v>
      </c>
      <c r="D33" s="10" t="s">
        <v>37</v>
      </c>
      <c r="E33" s="10" t="s">
        <v>7</v>
      </c>
      <c r="F33" s="10" t="s">
        <v>485</v>
      </c>
      <c r="G33" s="10" t="s">
        <v>486</v>
      </c>
      <c r="H33" s="10" t="s">
        <v>488</v>
      </c>
      <c r="I33" s="11">
        <v>2656335.84</v>
      </c>
      <c r="J33" s="11">
        <v>578852.62</v>
      </c>
      <c r="K33" s="12">
        <v>0</v>
      </c>
      <c r="L33" s="11">
        <v>524142.15</v>
      </c>
      <c r="M33" s="3">
        <f t="shared" si="0"/>
        <v>0.35299999999999998</v>
      </c>
      <c r="N33" s="9">
        <f t="shared" si="1"/>
        <v>2233.9993299999996</v>
      </c>
      <c r="O33" s="9">
        <f t="shared" si="2"/>
        <v>2840.1003299999998</v>
      </c>
    </row>
    <row r="34" spans="1:15" x14ac:dyDescent="0.25">
      <c r="A34" s="10">
        <v>5</v>
      </c>
      <c r="B34" s="10" t="s">
        <v>36</v>
      </c>
      <c r="C34" s="15">
        <v>57</v>
      </c>
      <c r="D34" s="10" t="s">
        <v>38</v>
      </c>
      <c r="E34" s="10" t="s">
        <v>10</v>
      </c>
      <c r="F34" s="10" t="s">
        <v>488</v>
      </c>
      <c r="G34" s="10" t="s">
        <v>488</v>
      </c>
      <c r="H34" s="10" t="s">
        <v>487</v>
      </c>
      <c r="I34" s="11">
        <v>1967820.99</v>
      </c>
      <c r="J34" s="12">
        <v>0</v>
      </c>
      <c r="K34" s="11">
        <v>368861.53</v>
      </c>
      <c r="L34" s="11">
        <v>386873.47</v>
      </c>
      <c r="M34" s="3">
        <f t="shared" si="0"/>
        <v>0.35299999999999998</v>
      </c>
      <c r="N34" s="9" t="str">
        <f t="shared" si="1"/>
        <v/>
      </c>
      <c r="O34" s="9">
        <f t="shared" si="2"/>
        <v>2840.1003299999998</v>
      </c>
    </row>
    <row r="35" spans="1:15" x14ac:dyDescent="0.25">
      <c r="A35" s="10">
        <v>5</v>
      </c>
      <c r="B35" s="10" t="s">
        <v>36</v>
      </c>
      <c r="C35" s="15">
        <v>59</v>
      </c>
      <c r="D35" s="10" t="s">
        <v>39</v>
      </c>
      <c r="E35" s="10" t="s">
        <v>13</v>
      </c>
      <c r="F35" s="10" t="s">
        <v>485</v>
      </c>
      <c r="G35" s="10" t="s">
        <v>486</v>
      </c>
      <c r="H35" s="10" t="s">
        <v>487</v>
      </c>
      <c r="I35" s="11">
        <v>2155681.64</v>
      </c>
      <c r="J35" s="11">
        <v>358813.52</v>
      </c>
      <c r="K35" s="11">
        <v>239209.01</v>
      </c>
      <c r="L35" s="11">
        <v>391220.49</v>
      </c>
      <c r="M35" s="3">
        <f t="shared" si="0"/>
        <v>0.35299999999999998</v>
      </c>
      <c r="N35" s="9">
        <f t="shared" si="1"/>
        <v>2233.9993299999996</v>
      </c>
      <c r="O35" s="9">
        <f t="shared" si="2"/>
        <v>2840.1003299999998</v>
      </c>
    </row>
    <row r="36" spans="1:15" x14ac:dyDescent="0.25">
      <c r="A36" s="10">
        <v>5</v>
      </c>
      <c r="B36" s="10" t="s">
        <v>36</v>
      </c>
      <c r="C36" s="15">
        <v>60</v>
      </c>
      <c r="D36" s="10" t="s">
        <v>40</v>
      </c>
      <c r="E36" s="10" t="s">
        <v>7</v>
      </c>
      <c r="F36" s="10" t="s">
        <v>485</v>
      </c>
      <c r="G36" s="10" t="s">
        <v>486</v>
      </c>
      <c r="H36" s="10" t="s">
        <v>488</v>
      </c>
      <c r="I36" s="11">
        <v>2048407.28</v>
      </c>
      <c r="J36" s="11">
        <v>340277.39</v>
      </c>
      <c r="K36" s="12">
        <v>0</v>
      </c>
      <c r="L36" s="11">
        <v>247629.37</v>
      </c>
      <c r="M36" s="3">
        <f t="shared" si="0"/>
        <v>0.2870067714268229</v>
      </c>
      <c r="N36" s="9">
        <f t="shared" si="1"/>
        <v>1816.3539237195057</v>
      </c>
      <c r="O36" s="9">
        <f t="shared" si="2"/>
        <v>2309.1445502593606</v>
      </c>
    </row>
    <row r="37" spans="1:15" x14ac:dyDescent="0.25">
      <c r="A37" s="10">
        <v>5</v>
      </c>
      <c r="B37" s="10" t="s">
        <v>36</v>
      </c>
      <c r="C37" s="15">
        <v>61</v>
      </c>
      <c r="D37" s="10" t="s">
        <v>41</v>
      </c>
      <c r="E37" s="10" t="s">
        <v>10</v>
      </c>
      <c r="F37" s="10" t="s">
        <v>488</v>
      </c>
      <c r="G37" s="10" t="s">
        <v>488</v>
      </c>
      <c r="H37" s="10" t="s">
        <v>487</v>
      </c>
      <c r="I37" s="11">
        <v>1390146.28</v>
      </c>
      <c r="J37" s="12">
        <v>0</v>
      </c>
      <c r="K37" s="11">
        <v>208889.68</v>
      </c>
      <c r="L37" s="11">
        <v>143316.85</v>
      </c>
      <c r="M37" s="3">
        <f t="shared" si="0"/>
        <v>0.25335932992605642</v>
      </c>
      <c r="N37" s="9" t="str">
        <f t="shared" si="1"/>
        <v/>
      </c>
      <c r="O37" s="9">
        <f t="shared" si="2"/>
        <v>2038.4303584463787</v>
      </c>
    </row>
    <row r="38" spans="1:15" x14ac:dyDescent="0.25">
      <c r="A38" s="10">
        <v>5</v>
      </c>
      <c r="B38" s="10" t="s">
        <v>36</v>
      </c>
      <c r="C38" s="15">
        <v>69</v>
      </c>
      <c r="D38" s="10" t="s">
        <v>42</v>
      </c>
      <c r="E38" s="10" t="s">
        <v>13</v>
      </c>
      <c r="F38" s="10" t="s">
        <v>485</v>
      </c>
      <c r="G38" s="10" t="s">
        <v>486</v>
      </c>
      <c r="H38" s="10" t="s">
        <v>487</v>
      </c>
      <c r="I38" s="11">
        <v>1321894.02</v>
      </c>
      <c r="J38" s="11">
        <v>68130.45</v>
      </c>
      <c r="K38" s="11">
        <v>68130.45</v>
      </c>
      <c r="L38" s="11">
        <v>92000</v>
      </c>
      <c r="M38" s="3">
        <f t="shared" si="0"/>
        <v>0.1726771560703482</v>
      </c>
      <c r="N38" s="9">
        <f t="shared" si="1"/>
        <v>1092.8063766783662</v>
      </c>
      <c r="O38" s="9">
        <f t="shared" si="2"/>
        <v>1389.2930536511542</v>
      </c>
    </row>
    <row r="39" spans="1:15" x14ac:dyDescent="0.25">
      <c r="A39" s="10">
        <v>5</v>
      </c>
      <c r="B39" s="10" t="s">
        <v>36</v>
      </c>
      <c r="C39" s="15">
        <v>72</v>
      </c>
      <c r="D39" s="10" t="s">
        <v>43</v>
      </c>
      <c r="E39" s="10" t="s">
        <v>13</v>
      </c>
      <c r="F39" s="10" t="s">
        <v>485</v>
      </c>
      <c r="G39" s="10" t="s">
        <v>486</v>
      </c>
      <c r="H39" s="10" t="s">
        <v>487</v>
      </c>
      <c r="I39" s="11">
        <v>1472571.58</v>
      </c>
      <c r="J39" s="11">
        <v>102467.15</v>
      </c>
      <c r="K39" s="11">
        <v>94585.06</v>
      </c>
      <c r="L39" s="11">
        <v>294280.63</v>
      </c>
      <c r="M39" s="3">
        <f t="shared" si="0"/>
        <v>0.33365633743929785</v>
      </c>
      <c r="N39" s="9">
        <f t="shared" si="1"/>
        <v>2111.5808336817145</v>
      </c>
      <c r="O39" s="9">
        <f t="shared" si="2"/>
        <v>2684.4687650649889</v>
      </c>
    </row>
    <row r="40" spans="1:15" x14ac:dyDescent="0.25">
      <c r="A40" s="10">
        <v>5</v>
      </c>
      <c r="B40" s="10" t="s">
        <v>36</v>
      </c>
      <c r="C40" s="15">
        <v>76</v>
      </c>
      <c r="D40" s="10" t="s">
        <v>44</v>
      </c>
      <c r="E40" s="10" t="s">
        <v>13</v>
      </c>
      <c r="F40" s="10" t="s">
        <v>485</v>
      </c>
      <c r="G40" s="10" t="s">
        <v>486</v>
      </c>
      <c r="H40" s="10" t="s">
        <v>487</v>
      </c>
      <c r="I40" s="11">
        <v>1084150.83</v>
      </c>
      <c r="J40" s="11">
        <v>118145.61</v>
      </c>
      <c r="K40" s="11">
        <v>118145.61</v>
      </c>
      <c r="L40" s="11">
        <v>99273.09</v>
      </c>
      <c r="M40" s="3">
        <f t="shared" si="0"/>
        <v>0.30951810459804746</v>
      </c>
      <c r="N40" s="9">
        <f t="shared" si="1"/>
        <v>1958.8193719402491</v>
      </c>
      <c r="O40" s="9">
        <f t="shared" si="2"/>
        <v>2490.2619575350964</v>
      </c>
    </row>
    <row r="41" spans="1:15" x14ac:dyDescent="0.25">
      <c r="A41" s="10">
        <v>6</v>
      </c>
      <c r="B41" s="10" t="s">
        <v>45</v>
      </c>
      <c r="C41" s="15">
        <v>78</v>
      </c>
      <c r="D41" s="10" t="s">
        <v>46</v>
      </c>
      <c r="E41" s="10" t="s">
        <v>7</v>
      </c>
      <c r="F41" s="10" t="s">
        <v>485</v>
      </c>
      <c r="G41" s="10" t="s">
        <v>488</v>
      </c>
      <c r="H41" s="10" t="s">
        <v>488</v>
      </c>
      <c r="I41" s="11">
        <v>232819.7</v>
      </c>
      <c r="J41" s="11">
        <v>54740.58</v>
      </c>
      <c r="K41" s="12">
        <v>0</v>
      </c>
      <c r="L41" s="11">
        <v>40000</v>
      </c>
      <c r="M41" s="3">
        <f t="shared" si="0"/>
        <v>0.35299999999999998</v>
      </c>
      <c r="N41" s="9">
        <f t="shared" si="1"/>
        <v>2233.9993299999996</v>
      </c>
      <c r="O41" s="9" t="str">
        <f t="shared" si="2"/>
        <v/>
      </c>
    </row>
    <row r="42" spans="1:15" x14ac:dyDescent="0.25">
      <c r="A42" s="10">
        <v>6</v>
      </c>
      <c r="B42" s="10" t="s">
        <v>45</v>
      </c>
      <c r="C42" s="15">
        <v>87</v>
      </c>
      <c r="D42" s="10" t="s">
        <v>47</v>
      </c>
      <c r="E42" s="10" t="s">
        <v>7</v>
      </c>
      <c r="F42" s="10" t="s">
        <v>485</v>
      </c>
      <c r="G42" s="10" t="s">
        <v>486</v>
      </c>
      <c r="H42" s="10" t="s">
        <v>488</v>
      </c>
      <c r="I42" s="11">
        <v>880978.14</v>
      </c>
      <c r="J42" s="11">
        <v>284058.31</v>
      </c>
      <c r="K42" s="12">
        <v>0</v>
      </c>
      <c r="L42" s="11">
        <v>172766.51</v>
      </c>
      <c r="M42" s="3">
        <f t="shared" si="0"/>
        <v>0.35299999999999998</v>
      </c>
      <c r="N42" s="9">
        <f t="shared" si="1"/>
        <v>2233.9993299999996</v>
      </c>
      <c r="O42" s="9">
        <f t="shared" si="2"/>
        <v>2840.1003299999998</v>
      </c>
    </row>
    <row r="43" spans="1:15" x14ac:dyDescent="0.25">
      <c r="A43" s="10">
        <v>6</v>
      </c>
      <c r="B43" s="10" t="s">
        <v>45</v>
      </c>
      <c r="C43" s="15">
        <v>96</v>
      </c>
      <c r="D43" s="10" t="s">
        <v>48</v>
      </c>
      <c r="E43" s="10" t="s">
        <v>7</v>
      </c>
      <c r="F43" s="10" t="s">
        <v>485</v>
      </c>
      <c r="G43" s="10" t="s">
        <v>488</v>
      </c>
      <c r="H43" s="10" t="s">
        <v>488</v>
      </c>
      <c r="I43" s="11">
        <v>133666.06</v>
      </c>
      <c r="J43" s="11">
        <v>49963</v>
      </c>
      <c r="K43" s="12">
        <v>0</v>
      </c>
      <c r="L43" s="11">
        <v>7973.66</v>
      </c>
      <c r="M43" s="3">
        <f t="shared" si="0"/>
        <v>0.35299999999999998</v>
      </c>
      <c r="N43" s="9">
        <f t="shared" si="1"/>
        <v>2233.9993299999996</v>
      </c>
      <c r="O43" s="9" t="str">
        <f t="shared" si="2"/>
        <v/>
      </c>
    </row>
    <row r="44" spans="1:15" x14ac:dyDescent="0.25">
      <c r="A44" s="10">
        <v>6</v>
      </c>
      <c r="B44" s="10" t="s">
        <v>45</v>
      </c>
      <c r="C44" s="15">
        <v>97</v>
      </c>
      <c r="D44" s="10" t="s">
        <v>49</v>
      </c>
      <c r="E44" s="10" t="s">
        <v>10</v>
      </c>
      <c r="F44" s="10" t="s">
        <v>488</v>
      </c>
      <c r="G44" s="10" t="s">
        <v>488</v>
      </c>
      <c r="H44" s="10" t="s">
        <v>487</v>
      </c>
      <c r="I44" s="11">
        <v>781118.65</v>
      </c>
      <c r="J44" s="12">
        <v>0</v>
      </c>
      <c r="K44" s="11">
        <v>247852.12</v>
      </c>
      <c r="L44" s="11">
        <v>185848.1</v>
      </c>
      <c r="M44" s="3">
        <f t="shared" si="0"/>
        <v>0.35299999999999998</v>
      </c>
      <c r="N44" s="9" t="str">
        <f t="shared" si="1"/>
        <v/>
      </c>
      <c r="O44" s="9">
        <f t="shared" si="2"/>
        <v>2840.1003299999998</v>
      </c>
    </row>
    <row r="45" spans="1:15" x14ac:dyDescent="0.25">
      <c r="A45" s="10">
        <v>7</v>
      </c>
      <c r="B45" s="10" t="s">
        <v>50</v>
      </c>
      <c r="C45" s="15">
        <v>98</v>
      </c>
      <c r="D45" s="10" t="s">
        <v>51</v>
      </c>
      <c r="E45" s="10" t="s">
        <v>7</v>
      </c>
      <c r="F45" s="10" t="s">
        <v>485</v>
      </c>
      <c r="G45" s="10" t="s">
        <v>486</v>
      </c>
      <c r="H45" s="10" t="s">
        <v>488</v>
      </c>
      <c r="I45" s="11">
        <v>53211034.299999997</v>
      </c>
      <c r="J45" s="11">
        <v>5226777.66</v>
      </c>
      <c r="K45" s="12">
        <v>0</v>
      </c>
      <c r="L45" s="11">
        <v>9987976.5399999991</v>
      </c>
      <c r="M45" s="3">
        <f t="shared" si="0"/>
        <v>0.28593231460640861</v>
      </c>
      <c r="N45" s="9">
        <f t="shared" si="1"/>
        <v>1809.5541055412634</v>
      </c>
      <c r="O45" s="9">
        <f t="shared" si="2"/>
        <v>2300.4998897204673</v>
      </c>
    </row>
    <row r="46" spans="1:15" x14ac:dyDescent="0.25">
      <c r="A46" s="10">
        <v>7</v>
      </c>
      <c r="B46" s="10" t="s">
        <v>50</v>
      </c>
      <c r="C46" s="15">
        <v>99</v>
      </c>
      <c r="D46" s="10" t="s">
        <v>52</v>
      </c>
      <c r="E46" s="10" t="s">
        <v>10</v>
      </c>
      <c r="F46" s="10" t="s">
        <v>488</v>
      </c>
      <c r="G46" s="10" t="s">
        <v>488</v>
      </c>
      <c r="H46" s="10" t="s">
        <v>487</v>
      </c>
      <c r="I46" s="11">
        <v>26154929.050000001</v>
      </c>
      <c r="J46" s="12">
        <v>0</v>
      </c>
      <c r="K46" s="11">
        <v>2869823.05</v>
      </c>
      <c r="L46" s="11">
        <v>4423049.0999999996</v>
      </c>
      <c r="M46" s="3">
        <f t="shared" si="0"/>
        <v>0.27883356655482877</v>
      </c>
      <c r="N46" s="9" t="str">
        <f t="shared" si="1"/>
        <v/>
      </c>
      <c r="O46" s="9">
        <f t="shared" si="2"/>
        <v>2243.386131409196</v>
      </c>
    </row>
    <row r="47" spans="1:15" x14ac:dyDescent="0.25">
      <c r="A47" s="10">
        <v>7</v>
      </c>
      <c r="B47" s="10" t="s">
        <v>50</v>
      </c>
      <c r="C47" s="15">
        <v>101</v>
      </c>
      <c r="D47" s="10" t="s">
        <v>53</v>
      </c>
      <c r="E47" s="10" t="s">
        <v>7</v>
      </c>
      <c r="F47" s="10" t="s">
        <v>485</v>
      </c>
      <c r="G47" s="10" t="s">
        <v>486</v>
      </c>
      <c r="H47" s="10" t="s">
        <v>488</v>
      </c>
      <c r="I47" s="11">
        <v>1552352.34</v>
      </c>
      <c r="J47" s="11">
        <v>292916.27</v>
      </c>
      <c r="K47" s="12">
        <v>0</v>
      </c>
      <c r="L47" s="11">
        <v>148488.82999999999</v>
      </c>
      <c r="M47" s="3">
        <f t="shared" si="0"/>
        <v>0.28434594945114067</v>
      </c>
      <c r="N47" s="9">
        <f t="shared" si="1"/>
        <v>1799.5146191559832</v>
      </c>
      <c r="O47" s="9">
        <f t="shared" si="2"/>
        <v>2287.7366143635918</v>
      </c>
    </row>
    <row r="48" spans="1:15" x14ac:dyDescent="0.25">
      <c r="A48" s="10">
        <v>7</v>
      </c>
      <c r="B48" s="10" t="s">
        <v>50</v>
      </c>
      <c r="C48" s="15">
        <v>102</v>
      </c>
      <c r="D48" s="10" t="s">
        <v>54</v>
      </c>
      <c r="E48" s="10" t="s">
        <v>10</v>
      </c>
      <c r="F48" s="10" t="s">
        <v>488</v>
      </c>
      <c r="G48" s="10" t="s">
        <v>488</v>
      </c>
      <c r="H48" s="10" t="s">
        <v>487</v>
      </c>
      <c r="I48" s="11">
        <v>1128685.28</v>
      </c>
      <c r="J48" s="12">
        <v>0</v>
      </c>
      <c r="K48" s="11">
        <v>194320.15</v>
      </c>
      <c r="L48" s="11">
        <v>128915.09</v>
      </c>
      <c r="M48" s="3">
        <f t="shared" si="0"/>
        <v>0.28638208163749596</v>
      </c>
      <c r="N48" s="9" t="str">
        <f t="shared" si="1"/>
        <v/>
      </c>
      <c r="O48" s="9">
        <f t="shared" si="2"/>
        <v>2304.1185398434536</v>
      </c>
    </row>
    <row r="49" spans="1:15" x14ac:dyDescent="0.25">
      <c r="A49" s="10">
        <v>7</v>
      </c>
      <c r="B49" s="10" t="s">
        <v>50</v>
      </c>
      <c r="C49" s="15">
        <v>104</v>
      </c>
      <c r="D49" s="10" t="s">
        <v>55</v>
      </c>
      <c r="E49" s="10" t="s">
        <v>7</v>
      </c>
      <c r="F49" s="10" t="s">
        <v>485</v>
      </c>
      <c r="G49" s="10" t="s">
        <v>486</v>
      </c>
      <c r="H49" s="10" t="s">
        <v>488</v>
      </c>
      <c r="I49" s="11">
        <v>1781602.54</v>
      </c>
      <c r="J49" s="11">
        <v>113655.08</v>
      </c>
      <c r="K49" s="12">
        <v>0</v>
      </c>
      <c r="L49" s="11">
        <v>242152.58</v>
      </c>
      <c r="M49" s="3">
        <f t="shared" si="0"/>
        <v>0.19971214230532022</v>
      </c>
      <c r="N49" s="9">
        <f t="shared" si="1"/>
        <v>1263.9002609148727</v>
      </c>
      <c r="O49" s="9">
        <f t="shared" si="2"/>
        <v>1606.8060092531073</v>
      </c>
    </row>
    <row r="50" spans="1:15" x14ac:dyDescent="0.25">
      <c r="A50" s="10">
        <v>7</v>
      </c>
      <c r="B50" s="10" t="s">
        <v>50</v>
      </c>
      <c r="C50" s="15">
        <v>105</v>
      </c>
      <c r="D50" s="10" t="s">
        <v>56</v>
      </c>
      <c r="E50" s="10" t="s">
        <v>10</v>
      </c>
      <c r="F50" s="10" t="s">
        <v>488</v>
      </c>
      <c r="G50" s="10" t="s">
        <v>488</v>
      </c>
      <c r="H50" s="10" t="s">
        <v>487</v>
      </c>
      <c r="I50" s="11">
        <v>981590.92</v>
      </c>
      <c r="J50" s="12">
        <v>0</v>
      </c>
      <c r="K50" s="11">
        <v>66266.710000000006</v>
      </c>
      <c r="L50" s="11">
        <v>192003.96</v>
      </c>
      <c r="M50" s="3">
        <f t="shared" si="0"/>
        <v>0.26311436336432287</v>
      </c>
      <c r="N50" s="9" t="str">
        <f t="shared" si="1"/>
        <v/>
      </c>
      <c r="O50" s="9">
        <f t="shared" si="2"/>
        <v>2116.9155530276298</v>
      </c>
    </row>
    <row r="51" spans="1:15" x14ac:dyDescent="0.25">
      <c r="A51" s="10">
        <v>7</v>
      </c>
      <c r="B51" s="10" t="s">
        <v>50</v>
      </c>
      <c r="C51" s="15">
        <v>112</v>
      </c>
      <c r="D51" s="10" t="s">
        <v>57</v>
      </c>
      <c r="E51" s="10" t="s">
        <v>7</v>
      </c>
      <c r="F51" s="10" t="s">
        <v>485</v>
      </c>
      <c r="G51" s="10" t="s">
        <v>486</v>
      </c>
      <c r="H51" s="10" t="s">
        <v>488</v>
      </c>
      <c r="I51" s="11">
        <v>2020026.75</v>
      </c>
      <c r="J51" s="11">
        <v>336866.11</v>
      </c>
      <c r="K51" s="12">
        <v>0</v>
      </c>
      <c r="L51" s="11">
        <v>330281.95</v>
      </c>
      <c r="M51" s="3">
        <f t="shared" si="0"/>
        <v>0.33026694324716249</v>
      </c>
      <c r="N51" s="9">
        <f t="shared" si="1"/>
        <v>2090.1306797034249</v>
      </c>
      <c r="O51" s="9">
        <f t="shared" si="2"/>
        <v>2657.199021258803</v>
      </c>
    </row>
    <row r="52" spans="1:15" x14ac:dyDescent="0.25">
      <c r="A52" s="10">
        <v>7</v>
      </c>
      <c r="B52" s="10" t="s">
        <v>50</v>
      </c>
      <c r="C52" s="15">
        <v>113</v>
      </c>
      <c r="D52" s="10" t="s">
        <v>58</v>
      </c>
      <c r="E52" s="10" t="s">
        <v>10</v>
      </c>
      <c r="F52" s="10" t="s">
        <v>488</v>
      </c>
      <c r="G52" s="10" t="s">
        <v>488</v>
      </c>
      <c r="H52" s="10" t="s">
        <v>487</v>
      </c>
      <c r="I52" s="11">
        <v>1143096.8899999999</v>
      </c>
      <c r="J52" s="12">
        <v>0</v>
      </c>
      <c r="K52" s="11">
        <v>153962.95000000001</v>
      </c>
      <c r="L52" s="11">
        <v>213699.65</v>
      </c>
      <c r="M52" s="3">
        <f t="shared" si="0"/>
        <v>0.32163730232876409</v>
      </c>
      <c r="N52" s="9" t="str">
        <f t="shared" si="1"/>
        <v/>
      </c>
      <c r="O52" s="9">
        <f t="shared" si="2"/>
        <v>2587.7682959893277</v>
      </c>
    </row>
    <row r="53" spans="1:15" x14ac:dyDescent="0.25">
      <c r="A53" s="10">
        <v>7</v>
      </c>
      <c r="B53" s="10" t="s">
        <v>50</v>
      </c>
      <c r="C53" s="15">
        <v>118</v>
      </c>
      <c r="D53" s="10" t="s">
        <v>59</v>
      </c>
      <c r="E53" s="10" t="s">
        <v>10</v>
      </c>
      <c r="F53" s="10" t="s">
        <v>488</v>
      </c>
      <c r="G53" s="10" t="s">
        <v>488</v>
      </c>
      <c r="H53" s="10" t="s">
        <v>487</v>
      </c>
      <c r="I53" s="11">
        <v>1361868.48</v>
      </c>
      <c r="J53" s="12">
        <v>0</v>
      </c>
      <c r="K53" s="11">
        <v>110325.86</v>
      </c>
      <c r="L53" s="11">
        <v>270708.34999999998</v>
      </c>
      <c r="M53" s="3">
        <f t="shared" si="0"/>
        <v>0.27978781769000188</v>
      </c>
      <c r="N53" s="9" t="str">
        <f t="shared" si="1"/>
        <v/>
      </c>
      <c r="O53" s="9">
        <f t="shared" si="2"/>
        <v>2251.0636638848559</v>
      </c>
    </row>
    <row r="54" spans="1:15" x14ac:dyDescent="0.25">
      <c r="A54" s="10">
        <v>7</v>
      </c>
      <c r="B54" s="10" t="s">
        <v>50</v>
      </c>
      <c r="C54" s="15">
        <v>127</v>
      </c>
      <c r="D54" s="10" t="s">
        <v>60</v>
      </c>
      <c r="E54" s="10" t="s">
        <v>7</v>
      </c>
      <c r="F54" s="10" t="s">
        <v>485</v>
      </c>
      <c r="G54" s="10" t="s">
        <v>486</v>
      </c>
      <c r="H54" s="10" t="s">
        <v>488</v>
      </c>
      <c r="I54" s="11">
        <v>1230400.6599999999</v>
      </c>
      <c r="J54" s="11">
        <v>72751.83</v>
      </c>
      <c r="K54" s="12">
        <v>0</v>
      </c>
      <c r="L54" s="11">
        <v>157154.51999999999</v>
      </c>
      <c r="M54" s="3">
        <f t="shared" si="0"/>
        <v>0.18685486563376844</v>
      </c>
      <c r="N54" s="9">
        <f t="shared" si="1"/>
        <v>1182.5315711985231</v>
      </c>
      <c r="O54" s="9">
        <f t="shared" si="2"/>
        <v>1503.3613754917037</v>
      </c>
    </row>
    <row r="55" spans="1:15" x14ac:dyDescent="0.25">
      <c r="A55" s="10">
        <v>7</v>
      </c>
      <c r="B55" s="10" t="s">
        <v>50</v>
      </c>
      <c r="C55" s="15">
        <v>131</v>
      </c>
      <c r="D55" s="10" t="s">
        <v>61</v>
      </c>
      <c r="E55" s="10" t="s">
        <v>7</v>
      </c>
      <c r="F55" s="10" t="s">
        <v>485</v>
      </c>
      <c r="G55" s="10" t="s">
        <v>486</v>
      </c>
      <c r="H55" s="10" t="s">
        <v>488</v>
      </c>
      <c r="I55" s="11">
        <v>1101945.3999999999</v>
      </c>
      <c r="J55" s="11">
        <v>58613.54</v>
      </c>
      <c r="K55" s="12">
        <v>0</v>
      </c>
      <c r="L55" s="11">
        <v>151980.54999999999</v>
      </c>
      <c r="M55" s="3">
        <f t="shared" si="0"/>
        <v>0.19111118391165299</v>
      </c>
      <c r="N55" s="9">
        <f t="shared" si="1"/>
        <v>1209.4681496151261</v>
      </c>
      <c r="O55" s="9">
        <f t="shared" si="2"/>
        <v>1537.6060523914343</v>
      </c>
    </row>
    <row r="56" spans="1:15" x14ac:dyDescent="0.25">
      <c r="A56" s="10">
        <v>8</v>
      </c>
      <c r="B56" s="10" t="s">
        <v>62</v>
      </c>
      <c r="C56" s="15">
        <v>133</v>
      </c>
      <c r="D56" s="10" t="s">
        <v>63</v>
      </c>
      <c r="E56" s="10" t="s">
        <v>7</v>
      </c>
      <c r="F56" s="10" t="s">
        <v>485</v>
      </c>
      <c r="G56" s="10" t="s">
        <v>486</v>
      </c>
      <c r="H56" s="10" t="s">
        <v>488</v>
      </c>
      <c r="I56" s="11">
        <v>1956067.79</v>
      </c>
      <c r="J56" s="11">
        <v>190596.13</v>
      </c>
      <c r="K56" s="12">
        <v>0</v>
      </c>
      <c r="L56" s="11">
        <v>387032.59</v>
      </c>
      <c r="M56" s="3">
        <f t="shared" si="0"/>
        <v>0.29530097216109263</v>
      </c>
      <c r="N56" s="9">
        <f t="shared" si="1"/>
        <v>1868.8446854284123</v>
      </c>
      <c r="O56" s="9">
        <f t="shared" si="2"/>
        <v>2375.8764546290085</v>
      </c>
    </row>
    <row r="57" spans="1:15" x14ac:dyDescent="0.25">
      <c r="A57" s="10">
        <v>8</v>
      </c>
      <c r="B57" s="10" t="s">
        <v>62</v>
      </c>
      <c r="C57" s="15">
        <v>134</v>
      </c>
      <c r="D57" s="10" t="s">
        <v>64</v>
      </c>
      <c r="E57" s="10" t="s">
        <v>10</v>
      </c>
      <c r="F57" s="10" t="s">
        <v>488</v>
      </c>
      <c r="G57" s="10" t="s">
        <v>488</v>
      </c>
      <c r="H57" s="10" t="s">
        <v>487</v>
      </c>
      <c r="I57" s="11">
        <v>1417665.08</v>
      </c>
      <c r="J57" s="12">
        <v>0</v>
      </c>
      <c r="K57" s="11">
        <v>182065.25</v>
      </c>
      <c r="L57" s="11">
        <v>402257.75</v>
      </c>
      <c r="M57" s="3">
        <f t="shared" si="0"/>
        <v>0.35299999999999998</v>
      </c>
      <c r="N57" s="9" t="str">
        <f t="shared" si="1"/>
        <v/>
      </c>
      <c r="O57" s="9">
        <f t="shared" si="2"/>
        <v>2840.1003299999998</v>
      </c>
    </row>
    <row r="58" spans="1:15" x14ac:dyDescent="0.25">
      <c r="A58" s="10">
        <v>8</v>
      </c>
      <c r="B58" s="10" t="s">
        <v>62</v>
      </c>
      <c r="C58" s="15">
        <v>138</v>
      </c>
      <c r="D58" s="10" t="s">
        <v>65</v>
      </c>
      <c r="E58" s="10" t="s">
        <v>13</v>
      </c>
      <c r="F58" s="10" t="s">
        <v>485</v>
      </c>
      <c r="G58" s="10" t="s">
        <v>486</v>
      </c>
      <c r="H58" s="10" t="s">
        <v>487</v>
      </c>
      <c r="I58" s="11">
        <v>2127853.4900000002</v>
      </c>
      <c r="J58" s="11">
        <v>223302.97</v>
      </c>
      <c r="K58" s="11">
        <v>175452.33</v>
      </c>
      <c r="L58" s="11">
        <v>406373.77</v>
      </c>
      <c r="M58" s="3">
        <f t="shared" si="0"/>
        <v>0.35299999999999998</v>
      </c>
      <c r="N58" s="9">
        <f t="shared" si="1"/>
        <v>2233.9993299999996</v>
      </c>
      <c r="O58" s="9">
        <f t="shared" si="2"/>
        <v>2840.1003299999998</v>
      </c>
    </row>
    <row r="59" spans="1:15" x14ac:dyDescent="0.25">
      <c r="A59" s="10">
        <v>8</v>
      </c>
      <c r="B59" s="10" t="s">
        <v>62</v>
      </c>
      <c r="C59" s="15">
        <v>146</v>
      </c>
      <c r="D59" s="10" t="s">
        <v>66</v>
      </c>
      <c r="E59" s="10" t="s">
        <v>13</v>
      </c>
      <c r="F59" s="10" t="s">
        <v>485</v>
      </c>
      <c r="G59" s="10" t="s">
        <v>486</v>
      </c>
      <c r="H59" s="10" t="s">
        <v>487</v>
      </c>
      <c r="I59" s="11">
        <v>1461619.8</v>
      </c>
      <c r="J59" s="11">
        <v>43861.2</v>
      </c>
      <c r="K59" s="11">
        <v>40487.26</v>
      </c>
      <c r="L59" s="11">
        <v>287652.63</v>
      </c>
      <c r="M59" s="3">
        <f t="shared" si="0"/>
        <v>0.25451289726644366</v>
      </c>
      <c r="N59" s="9">
        <f t="shared" si="1"/>
        <v>1610.712866769388</v>
      </c>
      <c r="O59" s="9">
        <f t="shared" si="2"/>
        <v>2047.7115113758716</v>
      </c>
    </row>
    <row r="60" spans="1:15" x14ac:dyDescent="0.25">
      <c r="A60" s="10">
        <v>8</v>
      </c>
      <c r="B60" s="10" t="s">
        <v>62</v>
      </c>
      <c r="C60" s="15">
        <v>154</v>
      </c>
      <c r="D60" s="10" t="s">
        <v>67</v>
      </c>
      <c r="E60" s="10" t="s">
        <v>13</v>
      </c>
      <c r="F60" s="10" t="s">
        <v>485</v>
      </c>
      <c r="G60" s="10" t="s">
        <v>486</v>
      </c>
      <c r="H60" s="10" t="s">
        <v>487</v>
      </c>
      <c r="I60" s="11">
        <v>1276791.79</v>
      </c>
      <c r="J60" s="11">
        <v>153084.25</v>
      </c>
      <c r="K60" s="11">
        <v>153084.25</v>
      </c>
      <c r="L60" s="11">
        <v>484992.71</v>
      </c>
      <c r="M60" s="3">
        <f t="shared" si="0"/>
        <v>0.35299999999999998</v>
      </c>
      <c r="N60" s="9">
        <f t="shared" si="1"/>
        <v>2233.9993299999996</v>
      </c>
      <c r="O60" s="9">
        <f t="shared" si="2"/>
        <v>2840.1003299999998</v>
      </c>
    </row>
    <row r="61" spans="1:15" x14ac:dyDescent="0.25">
      <c r="A61" s="10">
        <v>8</v>
      </c>
      <c r="B61" s="10" t="s">
        <v>62</v>
      </c>
      <c r="C61" s="15">
        <v>159</v>
      </c>
      <c r="D61" s="10" t="s">
        <v>68</v>
      </c>
      <c r="E61" s="10" t="s">
        <v>7</v>
      </c>
      <c r="F61" s="10" t="s">
        <v>485</v>
      </c>
      <c r="G61" s="10" t="s">
        <v>488</v>
      </c>
      <c r="H61" s="10" t="s">
        <v>488</v>
      </c>
      <c r="I61" s="11">
        <v>103110.66</v>
      </c>
      <c r="J61" s="11">
        <v>19026.150000000001</v>
      </c>
      <c r="K61" s="12">
        <v>0</v>
      </c>
      <c r="L61" s="11">
        <v>22660.34</v>
      </c>
      <c r="M61" s="3">
        <f t="shared" si="0"/>
        <v>0.35299999999999998</v>
      </c>
      <c r="N61" s="9">
        <f t="shared" si="1"/>
        <v>2233.9993299999996</v>
      </c>
      <c r="O61" s="9" t="str">
        <f t="shared" si="2"/>
        <v/>
      </c>
    </row>
    <row r="62" spans="1:15" x14ac:dyDescent="0.25">
      <c r="A62" s="10">
        <v>8</v>
      </c>
      <c r="B62" s="10" t="s">
        <v>62</v>
      </c>
      <c r="C62" s="15">
        <v>161</v>
      </c>
      <c r="D62" s="10" t="s">
        <v>69</v>
      </c>
      <c r="E62" s="10" t="s">
        <v>7</v>
      </c>
      <c r="F62" s="10" t="s">
        <v>485</v>
      </c>
      <c r="G62" s="10" t="s">
        <v>488</v>
      </c>
      <c r="H62" s="10" t="s">
        <v>488</v>
      </c>
      <c r="I62" s="11">
        <v>118055.86</v>
      </c>
      <c r="J62" s="11">
        <v>23249.84</v>
      </c>
      <c r="K62" s="12">
        <v>0</v>
      </c>
      <c r="L62" s="11">
        <v>25714.66</v>
      </c>
      <c r="M62" s="3">
        <f t="shared" si="0"/>
        <v>0.35299999999999998</v>
      </c>
      <c r="N62" s="9">
        <f t="shared" si="1"/>
        <v>2233.9993299999996</v>
      </c>
      <c r="O62" s="9" t="str">
        <f t="shared" si="2"/>
        <v/>
      </c>
    </row>
    <row r="63" spans="1:15" x14ac:dyDescent="0.25">
      <c r="A63" s="10">
        <v>8</v>
      </c>
      <c r="B63" s="10" t="s">
        <v>62</v>
      </c>
      <c r="C63" s="15">
        <v>171</v>
      </c>
      <c r="D63" s="10" t="s">
        <v>70</v>
      </c>
      <c r="E63" s="10" t="s">
        <v>7</v>
      </c>
      <c r="F63" s="10" t="s">
        <v>485</v>
      </c>
      <c r="G63" s="10" t="s">
        <v>488</v>
      </c>
      <c r="H63" s="10" t="s">
        <v>488</v>
      </c>
      <c r="I63" s="11">
        <v>130879.58</v>
      </c>
      <c r="J63" s="11">
        <v>27658.31</v>
      </c>
      <c r="K63" s="12">
        <v>0</v>
      </c>
      <c r="L63" s="11">
        <v>29137.57</v>
      </c>
      <c r="M63" s="3">
        <f t="shared" si="0"/>
        <v>0.35299999999999998</v>
      </c>
      <c r="N63" s="9">
        <f t="shared" si="1"/>
        <v>2233.9993299999996</v>
      </c>
      <c r="O63" s="9" t="str">
        <f t="shared" si="2"/>
        <v/>
      </c>
    </row>
    <row r="64" spans="1:15" x14ac:dyDescent="0.25">
      <c r="A64" s="10">
        <v>9</v>
      </c>
      <c r="B64" s="10" t="s">
        <v>71</v>
      </c>
      <c r="C64" s="15">
        <v>172</v>
      </c>
      <c r="D64" s="10" t="s">
        <v>72</v>
      </c>
      <c r="E64" s="10" t="s">
        <v>7</v>
      </c>
      <c r="F64" s="10" t="s">
        <v>485</v>
      </c>
      <c r="G64" s="10" t="s">
        <v>486</v>
      </c>
      <c r="H64" s="10" t="s">
        <v>488</v>
      </c>
      <c r="I64" s="11">
        <v>7579118.2300000004</v>
      </c>
      <c r="J64" s="11">
        <v>452912.95</v>
      </c>
      <c r="K64" s="12">
        <v>0</v>
      </c>
      <c r="L64" s="11">
        <v>1492201.59</v>
      </c>
      <c r="M64" s="3">
        <f t="shared" si="0"/>
        <v>0.25664127157968875</v>
      </c>
      <c r="N64" s="9">
        <f t="shared" si="1"/>
        <v>1624.182517731934</v>
      </c>
      <c r="O64" s="9">
        <f t="shared" si="2"/>
        <v>2064.8355810342596</v>
      </c>
    </row>
    <row r="65" spans="1:15" x14ac:dyDescent="0.25">
      <c r="A65" s="10">
        <v>9</v>
      </c>
      <c r="B65" s="10" t="s">
        <v>71</v>
      </c>
      <c r="C65" s="15">
        <v>173</v>
      </c>
      <c r="D65" s="10" t="s">
        <v>73</v>
      </c>
      <c r="E65" s="10" t="s">
        <v>7</v>
      </c>
      <c r="F65" s="10" t="s">
        <v>485</v>
      </c>
      <c r="G65" s="10" t="s">
        <v>488</v>
      </c>
      <c r="H65" s="10" t="s">
        <v>488</v>
      </c>
      <c r="I65" s="11">
        <v>481168.42</v>
      </c>
      <c r="J65" s="11">
        <v>117154.12</v>
      </c>
      <c r="K65" s="12">
        <v>0</v>
      </c>
      <c r="L65" s="11">
        <v>69367.149999999994</v>
      </c>
      <c r="M65" s="3">
        <f t="shared" si="0"/>
        <v>0.35299999999999998</v>
      </c>
      <c r="N65" s="9">
        <f t="shared" si="1"/>
        <v>2233.9993299999996</v>
      </c>
      <c r="O65" s="9" t="str">
        <f t="shared" si="2"/>
        <v/>
      </c>
    </row>
    <row r="66" spans="1:15" x14ac:dyDescent="0.25">
      <c r="A66" s="10">
        <v>9</v>
      </c>
      <c r="B66" s="10" t="s">
        <v>71</v>
      </c>
      <c r="C66" s="15">
        <v>177</v>
      </c>
      <c r="D66" s="10" t="s">
        <v>74</v>
      </c>
      <c r="E66" s="10" t="s">
        <v>7</v>
      </c>
      <c r="F66" s="10" t="s">
        <v>485</v>
      </c>
      <c r="G66" s="10" t="s">
        <v>488</v>
      </c>
      <c r="H66" s="10" t="s">
        <v>488</v>
      </c>
      <c r="I66" s="11">
        <v>91661.67</v>
      </c>
      <c r="J66" s="11">
        <v>33573.65</v>
      </c>
      <c r="K66" s="12">
        <v>0</v>
      </c>
      <c r="L66" s="11">
        <v>5000</v>
      </c>
      <c r="M66" s="3">
        <f t="shared" si="0"/>
        <v>0.35299999999999998</v>
      </c>
      <c r="N66" s="9">
        <f t="shared" si="1"/>
        <v>2233.9993299999996</v>
      </c>
      <c r="O66" s="9" t="str">
        <f t="shared" si="2"/>
        <v/>
      </c>
    </row>
    <row r="67" spans="1:15" x14ac:dyDescent="0.25">
      <c r="A67" s="10">
        <v>9</v>
      </c>
      <c r="B67" s="10" t="s">
        <v>71</v>
      </c>
      <c r="C67" s="15">
        <v>187</v>
      </c>
      <c r="D67" s="10" t="s">
        <v>75</v>
      </c>
      <c r="E67" s="10" t="s">
        <v>7</v>
      </c>
      <c r="F67" s="10" t="s">
        <v>485</v>
      </c>
      <c r="G67" s="10" t="s">
        <v>488</v>
      </c>
      <c r="H67" s="10" t="s">
        <v>488</v>
      </c>
      <c r="I67" s="11">
        <v>413659.28</v>
      </c>
      <c r="J67" s="11">
        <v>30650.55</v>
      </c>
      <c r="K67" s="12">
        <v>0</v>
      </c>
      <c r="L67" s="11">
        <v>4673.4799999999996</v>
      </c>
      <c r="M67" s="3">
        <f t="shared" si="0"/>
        <v>8.5394022829609909E-2</v>
      </c>
      <c r="N67" s="9">
        <f t="shared" si="1"/>
        <v>540.42546681969759</v>
      </c>
      <c r="O67" s="9" t="str">
        <f t="shared" si="2"/>
        <v/>
      </c>
    </row>
    <row r="68" spans="1:15" x14ac:dyDescent="0.25">
      <c r="A68" s="10">
        <v>9</v>
      </c>
      <c r="B68" s="10" t="s">
        <v>71</v>
      </c>
      <c r="C68" s="15">
        <v>189</v>
      </c>
      <c r="D68" s="10" t="s">
        <v>76</v>
      </c>
      <c r="E68" s="10" t="s">
        <v>7</v>
      </c>
      <c r="F68" s="10" t="s">
        <v>485</v>
      </c>
      <c r="G68" s="10" t="s">
        <v>488</v>
      </c>
      <c r="H68" s="10" t="s">
        <v>488</v>
      </c>
      <c r="I68" s="11">
        <v>91971.5</v>
      </c>
      <c r="J68" s="11">
        <v>31664.44</v>
      </c>
      <c r="K68" s="12">
        <v>0</v>
      </c>
      <c r="L68" s="12">
        <v>0</v>
      </c>
      <c r="M68" s="3">
        <f t="shared" si="0"/>
        <v>0.34428534926580517</v>
      </c>
      <c r="N68" s="9">
        <f t="shared" si="1"/>
        <v>2178.8477042170671</v>
      </c>
      <c r="O68" s="9" t="str">
        <f t="shared" si="2"/>
        <v/>
      </c>
    </row>
    <row r="69" spans="1:15" x14ac:dyDescent="0.25">
      <c r="A69" s="10">
        <v>9</v>
      </c>
      <c r="B69" s="10" t="s">
        <v>71</v>
      </c>
      <c r="C69" s="15">
        <v>192</v>
      </c>
      <c r="D69" s="10" t="s">
        <v>77</v>
      </c>
      <c r="E69" s="10" t="s">
        <v>10</v>
      </c>
      <c r="F69" s="10" t="s">
        <v>488</v>
      </c>
      <c r="G69" s="10" t="s">
        <v>488</v>
      </c>
      <c r="H69" s="10" t="s">
        <v>487</v>
      </c>
      <c r="I69" s="11">
        <v>4784101.55</v>
      </c>
      <c r="J69" s="12">
        <v>0</v>
      </c>
      <c r="K69" s="11">
        <v>382013.49</v>
      </c>
      <c r="L69" s="11">
        <v>1027463.6</v>
      </c>
      <c r="M69" s="3">
        <f t="shared" si="0"/>
        <v>0.29461688370724487</v>
      </c>
      <c r="N69" s="9" t="str">
        <f t="shared" si="1"/>
        <v/>
      </c>
      <c r="O69" s="9">
        <f t="shared" si="2"/>
        <v>2370.3725457238461</v>
      </c>
    </row>
    <row r="70" spans="1:15" x14ac:dyDescent="0.25">
      <c r="A70" s="10">
        <v>10</v>
      </c>
      <c r="B70" s="10" t="s">
        <v>78</v>
      </c>
      <c r="C70" s="15">
        <v>194</v>
      </c>
      <c r="D70" s="10" t="s">
        <v>79</v>
      </c>
      <c r="E70" s="10" t="s">
        <v>13</v>
      </c>
      <c r="F70" s="10" t="s">
        <v>485</v>
      </c>
      <c r="G70" s="10" t="s">
        <v>486</v>
      </c>
      <c r="H70" s="10" t="s">
        <v>487</v>
      </c>
      <c r="I70" s="11">
        <v>2788015.54</v>
      </c>
      <c r="J70" s="11">
        <v>188138.46</v>
      </c>
      <c r="K70" s="11">
        <v>125425.64</v>
      </c>
      <c r="L70" s="11">
        <v>550631.18000000005</v>
      </c>
      <c r="M70" s="3">
        <f t="shared" si="0"/>
        <v>0.30996788489923555</v>
      </c>
      <c r="N70" s="9">
        <f t="shared" si="1"/>
        <v>1961.665856052151</v>
      </c>
      <c r="O70" s="9">
        <f t="shared" si="2"/>
        <v>2493.8807144241382</v>
      </c>
    </row>
    <row r="71" spans="1:15" x14ac:dyDescent="0.25">
      <c r="A71" s="10">
        <v>11</v>
      </c>
      <c r="B71" s="10" t="s">
        <v>80</v>
      </c>
      <c r="C71" s="15">
        <v>206</v>
      </c>
      <c r="D71" s="10" t="s">
        <v>81</v>
      </c>
      <c r="E71" s="10" t="s">
        <v>7</v>
      </c>
      <c r="F71" s="10" t="s">
        <v>485</v>
      </c>
      <c r="G71" s="10" t="s">
        <v>486</v>
      </c>
      <c r="H71" s="10" t="s">
        <v>488</v>
      </c>
      <c r="I71" s="11">
        <v>6646951.0899999999</v>
      </c>
      <c r="J71" s="11">
        <v>501490.03</v>
      </c>
      <c r="K71" s="12">
        <v>0</v>
      </c>
      <c r="L71" s="11">
        <v>1588398.34</v>
      </c>
      <c r="M71" s="3">
        <f t="shared" si="0"/>
        <v>0.31441308077986779</v>
      </c>
      <c r="N71" s="9">
        <f t="shared" si="1"/>
        <v>1989.797767154279</v>
      </c>
      <c r="O71" s="9">
        <f t="shared" si="2"/>
        <v>2529.6450268533122</v>
      </c>
    </row>
    <row r="72" spans="1:15" x14ac:dyDescent="0.25">
      <c r="A72" s="10">
        <v>11</v>
      </c>
      <c r="B72" s="10" t="s">
        <v>80</v>
      </c>
      <c r="C72" s="15">
        <v>207</v>
      </c>
      <c r="D72" s="10" t="s">
        <v>82</v>
      </c>
      <c r="E72" s="10" t="s">
        <v>10</v>
      </c>
      <c r="F72" s="10" t="s">
        <v>488</v>
      </c>
      <c r="G72" s="10" t="s">
        <v>488</v>
      </c>
      <c r="H72" s="10" t="s">
        <v>487</v>
      </c>
      <c r="I72" s="11">
        <v>3455655.2</v>
      </c>
      <c r="J72" s="12">
        <v>0</v>
      </c>
      <c r="K72" s="11">
        <v>331986.26</v>
      </c>
      <c r="L72" s="11">
        <v>819243.01</v>
      </c>
      <c r="M72" s="3">
        <f t="shared" si="0"/>
        <v>0.33314355841983306</v>
      </c>
      <c r="N72" s="9" t="str">
        <f t="shared" si="1"/>
        <v/>
      </c>
      <c r="O72" s="9">
        <f t="shared" si="2"/>
        <v>2680.3431450581929</v>
      </c>
    </row>
    <row r="73" spans="1:15" x14ac:dyDescent="0.25">
      <c r="A73" s="10">
        <v>11</v>
      </c>
      <c r="B73" s="10" t="s">
        <v>80</v>
      </c>
      <c r="C73" s="15">
        <v>215</v>
      </c>
      <c r="D73" s="10" t="s">
        <v>83</v>
      </c>
      <c r="E73" s="10" t="s">
        <v>7</v>
      </c>
      <c r="F73" s="10" t="s">
        <v>485</v>
      </c>
      <c r="G73" s="10" t="s">
        <v>488</v>
      </c>
      <c r="H73" s="10" t="s">
        <v>488</v>
      </c>
      <c r="I73" s="11">
        <v>134310.69</v>
      </c>
      <c r="J73" s="11">
        <v>14070.54</v>
      </c>
      <c r="K73" s="12">
        <v>0</v>
      </c>
      <c r="L73" s="11">
        <v>33376.46</v>
      </c>
      <c r="M73" s="3">
        <f t="shared" ref="M73:M136" si="3">IF((J73+K73+L73)/I73&gt;0.353,0.353,((J73+K73+L73)/I73))</f>
        <v>0.35299999999999998</v>
      </c>
      <c r="N73" s="9">
        <f t="shared" si="1"/>
        <v>2233.9993299999996</v>
      </c>
      <c r="O73" s="9" t="str">
        <f t="shared" si="2"/>
        <v/>
      </c>
    </row>
    <row r="74" spans="1:15" x14ac:dyDescent="0.25">
      <c r="A74" s="10">
        <v>11</v>
      </c>
      <c r="B74" s="10" t="s">
        <v>80</v>
      </c>
      <c r="C74" s="15">
        <v>216</v>
      </c>
      <c r="D74" s="10" t="s">
        <v>84</v>
      </c>
      <c r="E74" s="10" t="s">
        <v>7</v>
      </c>
      <c r="F74" s="10" t="s">
        <v>485</v>
      </c>
      <c r="G74" s="10" t="s">
        <v>488</v>
      </c>
      <c r="H74" s="10" t="s">
        <v>488</v>
      </c>
      <c r="I74" s="11">
        <v>111271.07</v>
      </c>
      <c r="J74" s="11">
        <v>32446.58</v>
      </c>
      <c r="K74" s="12">
        <v>0</v>
      </c>
      <c r="L74" s="11">
        <v>22164.33</v>
      </c>
      <c r="M74" s="3">
        <f t="shared" si="3"/>
        <v>0.35299999999999998</v>
      </c>
      <c r="N74" s="9">
        <f t="shared" ref="N74:N137" si="4">IF(F74="E",M74*$N$6,"")</f>
        <v>2233.9993299999996</v>
      </c>
      <c r="O74" s="9" t="str">
        <f t="shared" ref="O74:O137" si="5">IF(OR(G74="M",H74="H"),M74*$O$6,"")</f>
        <v/>
      </c>
    </row>
    <row r="75" spans="1:15" x14ac:dyDescent="0.25">
      <c r="A75" s="10">
        <v>11</v>
      </c>
      <c r="B75" s="10" t="s">
        <v>80</v>
      </c>
      <c r="C75" s="15">
        <v>227</v>
      </c>
      <c r="D75" s="10" t="s">
        <v>85</v>
      </c>
      <c r="E75" s="10" t="s">
        <v>7</v>
      </c>
      <c r="F75" s="10" t="s">
        <v>485</v>
      </c>
      <c r="G75" s="10" t="s">
        <v>486</v>
      </c>
      <c r="H75" s="10" t="s">
        <v>488</v>
      </c>
      <c r="I75" s="11">
        <v>532657.68999999994</v>
      </c>
      <c r="J75" s="11">
        <v>78628.55</v>
      </c>
      <c r="K75" s="12">
        <v>0</v>
      </c>
      <c r="L75" s="11">
        <v>103814.26</v>
      </c>
      <c r="M75" s="3">
        <f t="shared" si="3"/>
        <v>0.34251417641224707</v>
      </c>
      <c r="N75" s="9">
        <f t="shared" si="4"/>
        <v>2167.6386419843107</v>
      </c>
      <c r="O75" s="9">
        <f t="shared" si="5"/>
        <v>2755.7354828841389</v>
      </c>
    </row>
    <row r="76" spans="1:15" x14ac:dyDescent="0.25">
      <c r="A76" s="10">
        <v>11</v>
      </c>
      <c r="B76" s="10" t="s">
        <v>80</v>
      </c>
      <c r="C76" s="15">
        <v>228</v>
      </c>
      <c r="D76" s="10" t="s">
        <v>86</v>
      </c>
      <c r="E76" s="10" t="s">
        <v>10</v>
      </c>
      <c r="F76" s="10" t="s">
        <v>488</v>
      </c>
      <c r="G76" s="10" t="s">
        <v>488</v>
      </c>
      <c r="H76" s="10" t="s">
        <v>487</v>
      </c>
      <c r="I76" s="11">
        <v>613964.48</v>
      </c>
      <c r="J76" s="12">
        <v>0</v>
      </c>
      <c r="K76" s="11">
        <v>49234.76</v>
      </c>
      <c r="L76" s="11">
        <v>119488.97</v>
      </c>
      <c r="M76" s="3">
        <f t="shared" si="3"/>
        <v>0.27481024635171081</v>
      </c>
      <c r="N76" s="9" t="str">
        <f t="shared" si="4"/>
        <v/>
      </c>
      <c r="O76" s="9">
        <f t="shared" si="5"/>
        <v>2211.016066149788</v>
      </c>
    </row>
    <row r="77" spans="1:15" x14ac:dyDescent="0.25">
      <c r="A77" s="10">
        <v>12</v>
      </c>
      <c r="B77" s="10" t="s">
        <v>87</v>
      </c>
      <c r="C77" s="15">
        <v>236</v>
      </c>
      <c r="D77" s="10" t="s">
        <v>88</v>
      </c>
      <c r="E77" s="10" t="s">
        <v>7</v>
      </c>
      <c r="F77" s="10" t="s">
        <v>485</v>
      </c>
      <c r="G77" s="10" t="s">
        <v>486</v>
      </c>
      <c r="H77" s="10" t="s">
        <v>488</v>
      </c>
      <c r="I77" s="11">
        <v>6311772.9100000001</v>
      </c>
      <c r="J77" s="11">
        <v>527521.61</v>
      </c>
      <c r="K77" s="12">
        <v>0</v>
      </c>
      <c r="L77" s="11">
        <v>480156.9</v>
      </c>
      <c r="M77" s="3">
        <f t="shared" si="3"/>
        <v>0.15965062817825618</v>
      </c>
      <c r="N77" s="9">
        <f t="shared" si="4"/>
        <v>1010.3665619951938</v>
      </c>
      <c r="O77" s="9">
        <f t="shared" si="5"/>
        <v>1284.4866905772597</v>
      </c>
    </row>
    <row r="78" spans="1:15" x14ac:dyDescent="0.25">
      <c r="A78" s="10">
        <v>12</v>
      </c>
      <c r="B78" s="10" t="s">
        <v>87</v>
      </c>
      <c r="C78" s="15">
        <v>237</v>
      </c>
      <c r="D78" s="10" t="s">
        <v>89</v>
      </c>
      <c r="E78" s="10" t="s">
        <v>10</v>
      </c>
      <c r="F78" s="10" t="s">
        <v>488</v>
      </c>
      <c r="G78" s="10" t="s">
        <v>488</v>
      </c>
      <c r="H78" s="10" t="s">
        <v>487</v>
      </c>
      <c r="I78" s="11">
        <v>3086158.65</v>
      </c>
      <c r="J78" s="12">
        <v>0</v>
      </c>
      <c r="K78" s="11">
        <v>255921.36</v>
      </c>
      <c r="L78" s="11">
        <v>205922.83</v>
      </c>
      <c r="M78" s="3">
        <f t="shared" si="3"/>
        <v>0.14965017757593244</v>
      </c>
      <c r="N78" s="9" t="str">
        <f t="shared" si="4"/>
        <v/>
      </c>
      <c r="O78" s="9">
        <f t="shared" si="5"/>
        <v>1204.0269652066977</v>
      </c>
    </row>
    <row r="79" spans="1:15" x14ac:dyDescent="0.25">
      <c r="A79" s="10">
        <v>13</v>
      </c>
      <c r="B79" s="10" t="s">
        <v>90</v>
      </c>
      <c r="C79" s="15">
        <v>244</v>
      </c>
      <c r="D79" s="10" t="s">
        <v>91</v>
      </c>
      <c r="E79" s="10" t="s">
        <v>13</v>
      </c>
      <c r="F79" s="10" t="s">
        <v>485</v>
      </c>
      <c r="G79" s="10" t="s">
        <v>486</v>
      </c>
      <c r="H79" s="10" t="s">
        <v>487</v>
      </c>
      <c r="I79" s="11">
        <v>4353400.9800000004</v>
      </c>
      <c r="J79" s="11">
        <v>900185.72</v>
      </c>
      <c r="K79" s="11">
        <v>506354.47</v>
      </c>
      <c r="L79" s="11">
        <v>841449.07</v>
      </c>
      <c r="M79" s="3">
        <f t="shared" si="3"/>
        <v>0.35299999999999998</v>
      </c>
      <c r="N79" s="9">
        <f t="shared" si="4"/>
        <v>2233.9993299999996</v>
      </c>
      <c r="O79" s="9">
        <f t="shared" si="5"/>
        <v>2840.1003299999998</v>
      </c>
    </row>
    <row r="80" spans="1:15" x14ac:dyDescent="0.25">
      <c r="A80" s="10">
        <v>13</v>
      </c>
      <c r="B80" s="10" t="s">
        <v>90</v>
      </c>
      <c r="C80" s="15">
        <v>256</v>
      </c>
      <c r="D80" s="10" t="s">
        <v>92</v>
      </c>
      <c r="E80" s="10" t="s">
        <v>13</v>
      </c>
      <c r="F80" s="10" t="s">
        <v>485</v>
      </c>
      <c r="G80" s="10" t="s">
        <v>486</v>
      </c>
      <c r="H80" s="10" t="s">
        <v>487</v>
      </c>
      <c r="I80" s="11">
        <v>1434586.64</v>
      </c>
      <c r="J80" s="11">
        <v>245893.76000000001</v>
      </c>
      <c r="K80" s="11">
        <v>201185.8</v>
      </c>
      <c r="L80" s="11">
        <v>157640.44</v>
      </c>
      <c r="M80" s="3">
        <f t="shared" si="3"/>
        <v>0.35299999999999998</v>
      </c>
      <c r="N80" s="9">
        <f t="shared" si="4"/>
        <v>2233.9993299999996</v>
      </c>
      <c r="O80" s="9">
        <f t="shared" si="5"/>
        <v>2840.1003299999998</v>
      </c>
    </row>
    <row r="81" spans="1:15" x14ac:dyDescent="0.25">
      <c r="A81" s="10">
        <v>14</v>
      </c>
      <c r="B81" s="10" t="s">
        <v>93</v>
      </c>
      <c r="C81" s="15">
        <v>258</v>
      </c>
      <c r="D81" s="10" t="s">
        <v>94</v>
      </c>
      <c r="E81" s="10" t="s">
        <v>7</v>
      </c>
      <c r="F81" s="10" t="s">
        <v>485</v>
      </c>
      <c r="G81" s="10" t="s">
        <v>486</v>
      </c>
      <c r="H81" s="10" t="s">
        <v>488</v>
      </c>
      <c r="I81" s="11">
        <v>7216778.6200000001</v>
      </c>
      <c r="J81" s="11">
        <v>539952.77</v>
      </c>
      <c r="K81" s="12">
        <v>0</v>
      </c>
      <c r="L81" s="11">
        <v>1395336.33</v>
      </c>
      <c r="M81" s="3">
        <f t="shared" si="3"/>
        <v>0.26816523020904304</v>
      </c>
      <c r="N81" s="9">
        <f t="shared" si="4"/>
        <v>1697.1131575532518</v>
      </c>
      <c r="O81" s="9">
        <f t="shared" si="5"/>
        <v>2157.5528578221788</v>
      </c>
    </row>
    <row r="82" spans="1:15" x14ac:dyDescent="0.25">
      <c r="A82" s="10">
        <v>14</v>
      </c>
      <c r="B82" s="10" t="s">
        <v>93</v>
      </c>
      <c r="C82" s="15">
        <v>259</v>
      </c>
      <c r="D82" s="10" t="s">
        <v>95</v>
      </c>
      <c r="E82" s="10" t="s">
        <v>10</v>
      </c>
      <c r="F82" s="10" t="s">
        <v>488</v>
      </c>
      <c r="G82" s="10" t="s">
        <v>488</v>
      </c>
      <c r="H82" s="10" t="s">
        <v>487</v>
      </c>
      <c r="I82" s="11">
        <v>3465179.94</v>
      </c>
      <c r="J82" s="12">
        <v>0</v>
      </c>
      <c r="K82" s="11">
        <v>329073.07</v>
      </c>
      <c r="L82" s="11">
        <v>684817.16</v>
      </c>
      <c r="M82" s="3">
        <f t="shared" si="3"/>
        <v>0.292593818374696</v>
      </c>
      <c r="N82" s="9" t="str">
        <f t="shared" si="4"/>
        <v/>
      </c>
      <c r="O82" s="9">
        <f t="shared" si="5"/>
        <v>2354.0957510536377</v>
      </c>
    </row>
    <row r="83" spans="1:15" x14ac:dyDescent="0.25">
      <c r="A83" s="10">
        <v>14</v>
      </c>
      <c r="B83" s="10" t="s">
        <v>93</v>
      </c>
      <c r="C83" s="15">
        <v>264</v>
      </c>
      <c r="D83" s="10" t="s">
        <v>96</v>
      </c>
      <c r="E83" s="10" t="s">
        <v>7</v>
      </c>
      <c r="F83" s="10" t="s">
        <v>485</v>
      </c>
      <c r="G83" s="10" t="s">
        <v>488</v>
      </c>
      <c r="H83" s="10" t="s">
        <v>488</v>
      </c>
      <c r="I83" s="11">
        <v>138234.04999999999</v>
      </c>
      <c r="J83" s="11">
        <v>4774.2700000000004</v>
      </c>
      <c r="K83" s="12">
        <v>0</v>
      </c>
      <c r="L83" s="11">
        <v>6432.22</v>
      </c>
      <c r="M83" s="3">
        <f t="shared" si="3"/>
        <v>8.1068955152511279E-2</v>
      </c>
      <c r="N83" s="9">
        <f t="shared" si="4"/>
        <v>513.05380026773435</v>
      </c>
      <c r="O83" s="9" t="str">
        <f t="shared" si="5"/>
        <v/>
      </c>
    </row>
    <row r="84" spans="1:15" x14ac:dyDescent="0.25">
      <c r="A84" s="10">
        <v>14</v>
      </c>
      <c r="B84" s="10" t="s">
        <v>93</v>
      </c>
      <c r="C84" s="15">
        <v>268</v>
      </c>
      <c r="D84" s="10" t="s">
        <v>97</v>
      </c>
      <c r="E84" s="10" t="s">
        <v>7</v>
      </c>
      <c r="F84" s="10" t="s">
        <v>485</v>
      </c>
      <c r="G84" s="10" t="s">
        <v>486</v>
      </c>
      <c r="H84" s="10" t="s">
        <v>488</v>
      </c>
      <c r="I84" s="11">
        <v>650693.11</v>
      </c>
      <c r="J84" s="11">
        <v>71081.25</v>
      </c>
      <c r="K84" s="12">
        <v>0</v>
      </c>
      <c r="L84" s="11">
        <v>152194.04</v>
      </c>
      <c r="M84" s="3">
        <f t="shared" si="3"/>
        <v>0.34313455386057495</v>
      </c>
      <c r="N84" s="9">
        <f t="shared" si="4"/>
        <v>2171.5647689075731</v>
      </c>
      <c r="O84" s="9">
        <f t="shared" si="5"/>
        <v>2760.7267978861805</v>
      </c>
    </row>
    <row r="85" spans="1:15" x14ac:dyDescent="0.25">
      <c r="A85" s="10">
        <v>14</v>
      </c>
      <c r="B85" s="10" t="s">
        <v>93</v>
      </c>
      <c r="C85" s="15">
        <v>269</v>
      </c>
      <c r="D85" s="10" t="s">
        <v>98</v>
      </c>
      <c r="E85" s="10" t="s">
        <v>10</v>
      </c>
      <c r="F85" s="10" t="s">
        <v>488</v>
      </c>
      <c r="G85" s="10" t="s">
        <v>488</v>
      </c>
      <c r="H85" s="10" t="s">
        <v>487</v>
      </c>
      <c r="I85" s="11">
        <v>548064.72</v>
      </c>
      <c r="J85" s="12">
        <v>0</v>
      </c>
      <c r="K85" s="11">
        <v>46149.440000000002</v>
      </c>
      <c r="L85" s="11">
        <v>112630.37</v>
      </c>
      <c r="M85" s="3">
        <f t="shared" si="3"/>
        <v>0.28970996345103184</v>
      </c>
      <c r="N85" s="9" t="str">
        <f t="shared" si="4"/>
        <v/>
      </c>
      <c r="O85" s="9">
        <f t="shared" si="5"/>
        <v>2330.8933790412561</v>
      </c>
    </row>
    <row r="86" spans="1:15" x14ac:dyDescent="0.25">
      <c r="A86" s="10">
        <v>14</v>
      </c>
      <c r="B86" s="10" t="s">
        <v>93</v>
      </c>
      <c r="C86" s="15">
        <v>272</v>
      </c>
      <c r="D86" s="10" t="s">
        <v>99</v>
      </c>
      <c r="E86" s="10" t="s">
        <v>7</v>
      </c>
      <c r="F86" s="10" t="s">
        <v>485</v>
      </c>
      <c r="G86" s="10" t="s">
        <v>488</v>
      </c>
      <c r="H86" s="10" t="s">
        <v>488</v>
      </c>
      <c r="I86" s="11">
        <v>100699.23</v>
      </c>
      <c r="J86" s="11">
        <v>37070.720000000001</v>
      </c>
      <c r="K86" s="12">
        <v>0</v>
      </c>
      <c r="L86" s="12">
        <v>0</v>
      </c>
      <c r="M86" s="3">
        <f t="shared" si="3"/>
        <v>0.35299999999999998</v>
      </c>
      <c r="N86" s="9">
        <f t="shared" si="4"/>
        <v>2233.9993299999996</v>
      </c>
      <c r="O86" s="9" t="str">
        <f t="shared" si="5"/>
        <v/>
      </c>
    </row>
    <row r="87" spans="1:15" x14ac:dyDescent="0.25">
      <c r="A87" s="10">
        <v>14</v>
      </c>
      <c r="B87" s="10" t="s">
        <v>93</v>
      </c>
      <c r="C87" s="15">
        <v>273</v>
      </c>
      <c r="D87" s="10" t="s">
        <v>100</v>
      </c>
      <c r="E87" s="10" t="s">
        <v>7</v>
      </c>
      <c r="F87" s="10" t="s">
        <v>485</v>
      </c>
      <c r="G87" s="10" t="s">
        <v>486</v>
      </c>
      <c r="H87" s="10" t="s">
        <v>488</v>
      </c>
      <c r="I87" s="11">
        <v>687740.58</v>
      </c>
      <c r="J87" s="11">
        <v>176088.67</v>
      </c>
      <c r="K87" s="12">
        <v>0</v>
      </c>
      <c r="L87" s="11">
        <v>251295.31</v>
      </c>
      <c r="M87" s="3">
        <f t="shared" si="3"/>
        <v>0.35299999999999998</v>
      </c>
      <c r="N87" s="9">
        <f t="shared" si="4"/>
        <v>2233.9993299999996</v>
      </c>
      <c r="O87" s="9">
        <f t="shared" si="5"/>
        <v>2840.1003299999998</v>
      </c>
    </row>
    <row r="88" spans="1:15" x14ac:dyDescent="0.25">
      <c r="A88" s="10">
        <v>14</v>
      </c>
      <c r="B88" s="10" t="s">
        <v>93</v>
      </c>
      <c r="C88" s="15">
        <v>274</v>
      </c>
      <c r="D88" s="10" t="s">
        <v>101</v>
      </c>
      <c r="E88" s="10" t="s">
        <v>10</v>
      </c>
      <c r="F88" s="10" t="s">
        <v>488</v>
      </c>
      <c r="G88" s="10" t="s">
        <v>488</v>
      </c>
      <c r="H88" s="10" t="s">
        <v>487</v>
      </c>
      <c r="I88" s="11">
        <v>665388.42000000004</v>
      </c>
      <c r="J88" s="12">
        <v>0</v>
      </c>
      <c r="K88" s="11">
        <v>177017.72</v>
      </c>
      <c r="L88" s="11">
        <v>244022.64</v>
      </c>
      <c r="M88" s="3">
        <f t="shared" si="3"/>
        <v>0.35299999999999998</v>
      </c>
      <c r="N88" s="9" t="str">
        <f t="shared" si="4"/>
        <v/>
      </c>
      <c r="O88" s="9">
        <f t="shared" si="5"/>
        <v>2840.1003299999998</v>
      </c>
    </row>
    <row r="89" spans="1:15" x14ac:dyDescent="0.25">
      <c r="A89" s="10">
        <v>14</v>
      </c>
      <c r="B89" s="10" t="s">
        <v>93</v>
      </c>
      <c r="C89" s="15">
        <v>280</v>
      </c>
      <c r="D89" s="10" t="s">
        <v>102</v>
      </c>
      <c r="E89" s="10" t="s">
        <v>13</v>
      </c>
      <c r="F89" s="10" t="s">
        <v>485</v>
      </c>
      <c r="G89" s="10" t="s">
        <v>486</v>
      </c>
      <c r="H89" s="10" t="s">
        <v>487</v>
      </c>
      <c r="I89" s="11">
        <v>808578.04</v>
      </c>
      <c r="J89" s="11">
        <v>19657.77</v>
      </c>
      <c r="K89" s="11">
        <v>30746.78</v>
      </c>
      <c r="L89" s="11">
        <v>223431.53</v>
      </c>
      <c r="M89" s="3">
        <f t="shared" si="3"/>
        <v>0.33866376089066186</v>
      </c>
      <c r="N89" s="9">
        <f t="shared" si="4"/>
        <v>2143.2708638102513</v>
      </c>
      <c r="O89" s="9">
        <f t="shared" si="5"/>
        <v>2724.7565412595177</v>
      </c>
    </row>
    <row r="90" spans="1:15" x14ac:dyDescent="0.25">
      <c r="A90" s="10">
        <v>14</v>
      </c>
      <c r="B90" s="10" t="s">
        <v>93</v>
      </c>
      <c r="C90" s="15">
        <v>281</v>
      </c>
      <c r="D90" s="10" t="s">
        <v>103</v>
      </c>
      <c r="E90" s="10" t="s">
        <v>7</v>
      </c>
      <c r="F90" s="10" t="s">
        <v>485</v>
      </c>
      <c r="G90" s="10" t="s">
        <v>486</v>
      </c>
      <c r="H90" s="10" t="s">
        <v>488</v>
      </c>
      <c r="I90" s="11">
        <v>531571.06999999995</v>
      </c>
      <c r="J90" s="11">
        <v>146406.47</v>
      </c>
      <c r="K90" s="12">
        <v>0</v>
      </c>
      <c r="L90" s="11">
        <v>152779.4</v>
      </c>
      <c r="M90" s="3">
        <f t="shared" si="3"/>
        <v>0.35299999999999998</v>
      </c>
      <c r="N90" s="9">
        <f t="shared" si="4"/>
        <v>2233.9993299999996</v>
      </c>
      <c r="O90" s="9">
        <f t="shared" si="5"/>
        <v>2840.1003299999998</v>
      </c>
    </row>
    <row r="91" spans="1:15" x14ac:dyDescent="0.25">
      <c r="A91" s="10">
        <v>14</v>
      </c>
      <c r="B91" s="10" t="s">
        <v>93</v>
      </c>
      <c r="C91" s="15">
        <v>282</v>
      </c>
      <c r="D91" s="10" t="s">
        <v>104</v>
      </c>
      <c r="E91" s="10" t="s">
        <v>10</v>
      </c>
      <c r="F91" s="10" t="s">
        <v>488</v>
      </c>
      <c r="G91" s="10" t="s">
        <v>488</v>
      </c>
      <c r="H91" s="10" t="s">
        <v>487</v>
      </c>
      <c r="I91" s="11">
        <v>593126.15</v>
      </c>
      <c r="J91" s="12">
        <v>0</v>
      </c>
      <c r="K91" s="11">
        <v>101475.99</v>
      </c>
      <c r="L91" s="11">
        <v>231989.65</v>
      </c>
      <c r="M91" s="3">
        <f t="shared" si="3"/>
        <v>0.35299999999999998</v>
      </c>
      <c r="N91" s="9" t="str">
        <f t="shared" si="4"/>
        <v/>
      </c>
      <c r="O91" s="9">
        <f t="shared" si="5"/>
        <v>2840.1003299999998</v>
      </c>
    </row>
    <row r="92" spans="1:15" x14ac:dyDescent="0.25">
      <c r="A92" s="10">
        <v>14</v>
      </c>
      <c r="B92" s="10" t="s">
        <v>93</v>
      </c>
      <c r="C92" s="15">
        <v>288</v>
      </c>
      <c r="D92" s="10" t="s">
        <v>105</v>
      </c>
      <c r="E92" s="10" t="s">
        <v>7</v>
      </c>
      <c r="F92" s="10" t="s">
        <v>485</v>
      </c>
      <c r="G92" s="10" t="s">
        <v>488</v>
      </c>
      <c r="H92" s="10" t="s">
        <v>488</v>
      </c>
      <c r="I92" s="11">
        <v>74796.56</v>
      </c>
      <c r="J92" s="11">
        <v>3016.85</v>
      </c>
      <c r="K92" s="12">
        <v>0</v>
      </c>
      <c r="L92" s="12">
        <v>0</v>
      </c>
      <c r="M92" s="3">
        <f t="shared" si="3"/>
        <v>4.0334074187369041E-2</v>
      </c>
      <c r="N92" s="9">
        <f t="shared" si="4"/>
        <v>255.25862524292558</v>
      </c>
      <c r="O92" s="9" t="str">
        <f t="shared" si="5"/>
        <v/>
      </c>
    </row>
    <row r="93" spans="1:15" x14ac:dyDescent="0.25">
      <c r="A93" s="10">
        <v>14</v>
      </c>
      <c r="B93" s="10" t="s">
        <v>93</v>
      </c>
      <c r="C93" s="15">
        <v>291</v>
      </c>
      <c r="D93" s="10" t="s">
        <v>106</v>
      </c>
      <c r="E93" s="10" t="s">
        <v>13</v>
      </c>
      <c r="F93" s="10" t="s">
        <v>485</v>
      </c>
      <c r="G93" s="10" t="s">
        <v>486</v>
      </c>
      <c r="H93" s="10" t="s">
        <v>487</v>
      </c>
      <c r="I93" s="11">
        <v>1578837.69</v>
      </c>
      <c r="J93" s="11">
        <v>52228.18</v>
      </c>
      <c r="K93" s="11">
        <v>42732.15</v>
      </c>
      <c r="L93" s="11">
        <v>184784.92</v>
      </c>
      <c r="M93" s="3">
        <f t="shared" si="3"/>
        <v>0.17718429941965727</v>
      </c>
      <c r="N93" s="9">
        <f t="shared" si="4"/>
        <v>1121.330329150237</v>
      </c>
      <c r="O93" s="9">
        <f t="shared" si="5"/>
        <v>1425.5557712537886</v>
      </c>
    </row>
    <row r="94" spans="1:15" x14ac:dyDescent="0.25">
      <c r="A94" s="10">
        <v>15</v>
      </c>
      <c r="B94" s="10" t="s">
        <v>107</v>
      </c>
      <c r="C94" s="15">
        <v>307</v>
      </c>
      <c r="D94" s="10" t="s">
        <v>108</v>
      </c>
      <c r="E94" s="10" t="s">
        <v>7</v>
      </c>
      <c r="F94" s="10" t="s">
        <v>485</v>
      </c>
      <c r="G94" s="10" t="s">
        <v>486</v>
      </c>
      <c r="H94" s="10" t="s">
        <v>488</v>
      </c>
      <c r="I94" s="11">
        <v>1373550.31</v>
      </c>
      <c r="J94" s="11">
        <v>146177.89000000001</v>
      </c>
      <c r="K94" s="12">
        <v>0</v>
      </c>
      <c r="L94" s="11">
        <v>65107.54</v>
      </c>
      <c r="M94" s="3">
        <f t="shared" si="3"/>
        <v>0.15382431095661869</v>
      </c>
      <c r="N94" s="9">
        <f t="shared" si="4"/>
        <v>973.49407256316658</v>
      </c>
      <c r="O94" s="9">
        <f t="shared" si="5"/>
        <v>1237.610414475681</v>
      </c>
    </row>
    <row r="95" spans="1:15" x14ac:dyDescent="0.25">
      <c r="A95" s="10">
        <v>15</v>
      </c>
      <c r="B95" s="10" t="s">
        <v>107</v>
      </c>
      <c r="C95" s="15">
        <v>308</v>
      </c>
      <c r="D95" s="10" t="s">
        <v>109</v>
      </c>
      <c r="E95" s="10" t="s">
        <v>7</v>
      </c>
      <c r="F95" s="10" t="s">
        <v>485</v>
      </c>
      <c r="G95" s="10" t="s">
        <v>486</v>
      </c>
      <c r="H95" s="10" t="s">
        <v>488</v>
      </c>
      <c r="I95" s="11">
        <v>1237830.95</v>
      </c>
      <c r="J95" s="11">
        <v>150648.26999999999</v>
      </c>
      <c r="K95" s="12">
        <v>0</v>
      </c>
      <c r="L95" s="11">
        <v>160726.19</v>
      </c>
      <c r="M95" s="3">
        <f t="shared" si="3"/>
        <v>0.25154845255727365</v>
      </c>
      <c r="N95" s="9">
        <f t="shared" si="4"/>
        <v>1591.9520523384874</v>
      </c>
      <c r="O95" s="9">
        <f t="shared" si="5"/>
        <v>2023.8607453793263</v>
      </c>
    </row>
    <row r="96" spans="1:15" x14ac:dyDescent="0.25">
      <c r="A96" s="10">
        <v>15</v>
      </c>
      <c r="B96" s="10" t="s">
        <v>107</v>
      </c>
      <c r="C96" s="15">
        <v>309</v>
      </c>
      <c r="D96" s="10" t="s">
        <v>110</v>
      </c>
      <c r="E96" s="10" t="s">
        <v>7</v>
      </c>
      <c r="F96" s="10" t="s">
        <v>485</v>
      </c>
      <c r="G96" s="10" t="s">
        <v>486</v>
      </c>
      <c r="H96" s="10" t="s">
        <v>488</v>
      </c>
      <c r="I96" s="11">
        <v>1342707.34</v>
      </c>
      <c r="J96" s="11">
        <v>263843.84000000003</v>
      </c>
      <c r="K96" s="12">
        <v>0</v>
      </c>
      <c r="L96" s="11">
        <v>51625.71</v>
      </c>
      <c r="M96" s="3">
        <f t="shared" si="3"/>
        <v>0.23495034293921416</v>
      </c>
      <c r="N96" s="9">
        <f t="shared" si="4"/>
        <v>1486.9090898285401</v>
      </c>
      <c r="O96" s="9">
        <f t="shared" si="5"/>
        <v>1890.3188286551708</v>
      </c>
    </row>
    <row r="97" spans="1:15" x14ac:dyDescent="0.25">
      <c r="A97" s="10">
        <v>15</v>
      </c>
      <c r="B97" s="10" t="s">
        <v>107</v>
      </c>
      <c r="C97" s="15">
        <v>310</v>
      </c>
      <c r="D97" s="10" t="s">
        <v>111</v>
      </c>
      <c r="E97" s="10" t="s">
        <v>7</v>
      </c>
      <c r="F97" s="10" t="s">
        <v>485</v>
      </c>
      <c r="G97" s="10" t="s">
        <v>486</v>
      </c>
      <c r="H97" s="10" t="s">
        <v>488</v>
      </c>
      <c r="I97" s="11">
        <v>23433849.879999999</v>
      </c>
      <c r="J97" s="11">
        <v>2626536.4900000002</v>
      </c>
      <c r="K97" s="12">
        <v>0</v>
      </c>
      <c r="L97" s="11">
        <v>4603740.9000000004</v>
      </c>
      <c r="M97" s="3">
        <f t="shared" si="3"/>
        <v>0.30853988683143346</v>
      </c>
      <c r="N97" s="9">
        <f t="shared" si="4"/>
        <v>1952.6286132002781</v>
      </c>
      <c r="O97" s="9">
        <f t="shared" si="5"/>
        <v>2482.3915988898493</v>
      </c>
    </row>
    <row r="98" spans="1:15" x14ac:dyDescent="0.25">
      <c r="A98" s="10">
        <v>15</v>
      </c>
      <c r="B98" s="10" t="s">
        <v>107</v>
      </c>
      <c r="C98" s="15">
        <v>311</v>
      </c>
      <c r="D98" s="10" t="s">
        <v>112</v>
      </c>
      <c r="E98" s="10" t="s">
        <v>10</v>
      </c>
      <c r="F98" s="10" t="s">
        <v>488</v>
      </c>
      <c r="G98" s="10" t="s">
        <v>488</v>
      </c>
      <c r="H98" s="10" t="s">
        <v>487</v>
      </c>
      <c r="I98" s="11">
        <v>24093434.460000001</v>
      </c>
      <c r="J98" s="12">
        <v>0</v>
      </c>
      <c r="K98" s="11">
        <v>3495009.86</v>
      </c>
      <c r="L98" s="11">
        <v>2620378.3199999998</v>
      </c>
      <c r="M98" s="3">
        <f t="shared" si="3"/>
        <v>0.25381969474517163</v>
      </c>
      <c r="N98" s="9" t="str">
        <f t="shared" si="4"/>
        <v/>
      </c>
      <c r="O98" s="9">
        <f t="shared" si="5"/>
        <v>2042.1342742387003</v>
      </c>
    </row>
    <row r="99" spans="1:15" x14ac:dyDescent="0.25">
      <c r="A99" s="10">
        <v>15</v>
      </c>
      <c r="B99" s="10" t="s">
        <v>107</v>
      </c>
      <c r="C99" s="15">
        <v>312</v>
      </c>
      <c r="D99" s="10" t="s">
        <v>113</v>
      </c>
      <c r="E99" s="10" t="s">
        <v>7</v>
      </c>
      <c r="F99" s="10" t="s">
        <v>485</v>
      </c>
      <c r="G99" s="10" t="s">
        <v>486</v>
      </c>
      <c r="H99" s="10" t="s">
        <v>488</v>
      </c>
      <c r="I99" s="11">
        <v>11881681</v>
      </c>
      <c r="J99" s="11">
        <v>1546422.87</v>
      </c>
      <c r="K99" s="12">
        <v>0</v>
      </c>
      <c r="L99" s="11">
        <v>2051427.73</v>
      </c>
      <c r="M99" s="3">
        <f t="shared" si="3"/>
        <v>0.30280653049008804</v>
      </c>
      <c r="N99" s="9">
        <f t="shared" si="4"/>
        <v>1916.3444369248759</v>
      </c>
      <c r="O99" s="9">
        <f t="shared" si="5"/>
        <v>2436.263249776357</v>
      </c>
    </row>
    <row r="100" spans="1:15" x14ac:dyDescent="0.25">
      <c r="A100" s="10">
        <v>15</v>
      </c>
      <c r="B100" s="10" t="s">
        <v>107</v>
      </c>
      <c r="C100" s="15">
        <v>313</v>
      </c>
      <c r="D100" s="10" t="s">
        <v>114</v>
      </c>
      <c r="E100" s="10" t="s">
        <v>10</v>
      </c>
      <c r="F100" s="10" t="s">
        <v>488</v>
      </c>
      <c r="G100" s="10" t="s">
        <v>488</v>
      </c>
      <c r="H100" s="10" t="s">
        <v>487</v>
      </c>
      <c r="I100" s="11">
        <v>6197609</v>
      </c>
      <c r="J100" s="12">
        <v>0</v>
      </c>
      <c r="K100" s="11">
        <v>979801.25</v>
      </c>
      <c r="L100" s="11">
        <v>1108627.6299999999</v>
      </c>
      <c r="M100" s="3">
        <f t="shared" si="3"/>
        <v>0.33697331987222812</v>
      </c>
      <c r="N100" s="9" t="str">
        <f t="shared" si="4"/>
        <v/>
      </c>
      <c r="O100" s="9">
        <f t="shared" si="5"/>
        <v>2711.155912097197</v>
      </c>
    </row>
    <row r="101" spans="1:15" x14ac:dyDescent="0.25">
      <c r="A101" s="10">
        <v>15</v>
      </c>
      <c r="B101" s="10" t="s">
        <v>107</v>
      </c>
      <c r="C101" s="15">
        <v>316</v>
      </c>
      <c r="D101" s="10" t="s">
        <v>115</v>
      </c>
      <c r="E101" s="10" t="s">
        <v>7</v>
      </c>
      <c r="F101" s="10" t="s">
        <v>485</v>
      </c>
      <c r="G101" s="10" t="s">
        <v>488</v>
      </c>
      <c r="H101" s="10" t="s">
        <v>488</v>
      </c>
      <c r="I101" s="11">
        <v>835618.56</v>
      </c>
      <c r="J101" s="11">
        <v>159940.32999999999</v>
      </c>
      <c r="K101" s="12">
        <v>0</v>
      </c>
      <c r="L101" s="11">
        <v>71030.55</v>
      </c>
      <c r="M101" s="3">
        <f t="shared" si="3"/>
        <v>0.27640707262414083</v>
      </c>
      <c r="N101" s="9">
        <f t="shared" si="4"/>
        <v>1749.2725638798638</v>
      </c>
      <c r="O101" s="9" t="str">
        <f t="shared" si="5"/>
        <v/>
      </c>
    </row>
    <row r="102" spans="1:15" x14ac:dyDescent="0.25">
      <c r="A102" s="10">
        <v>15</v>
      </c>
      <c r="B102" s="10" t="s">
        <v>107</v>
      </c>
      <c r="C102" s="15">
        <v>317</v>
      </c>
      <c r="D102" s="10" t="s">
        <v>116</v>
      </c>
      <c r="E102" s="10" t="s">
        <v>7</v>
      </c>
      <c r="F102" s="10" t="s">
        <v>485</v>
      </c>
      <c r="G102" s="10" t="s">
        <v>486</v>
      </c>
      <c r="H102" s="10" t="s">
        <v>488</v>
      </c>
      <c r="I102" s="11">
        <v>2192702.1</v>
      </c>
      <c r="J102" s="11">
        <v>320125.83</v>
      </c>
      <c r="K102" s="12">
        <v>0</v>
      </c>
      <c r="L102" s="11">
        <v>158600</v>
      </c>
      <c r="M102" s="3">
        <f t="shared" si="3"/>
        <v>0.21832688991359109</v>
      </c>
      <c r="N102" s="9">
        <f t="shared" si="4"/>
        <v>1381.7057387760517</v>
      </c>
      <c r="O102" s="9">
        <f t="shared" si="5"/>
        <v>1756.5730087576876</v>
      </c>
    </row>
    <row r="103" spans="1:15" x14ac:dyDescent="0.25">
      <c r="A103" s="10">
        <v>15</v>
      </c>
      <c r="B103" s="10" t="s">
        <v>107</v>
      </c>
      <c r="C103" s="15">
        <v>320</v>
      </c>
      <c r="D103" s="10" t="s">
        <v>117</v>
      </c>
      <c r="E103" s="10" t="s">
        <v>7</v>
      </c>
      <c r="F103" s="10" t="s">
        <v>485</v>
      </c>
      <c r="G103" s="10" t="s">
        <v>486</v>
      </c>
      <c r="H103" s="10" t="s">
        <v>488</v>
      </c>
      <c r="I103" s="11">
        <v>1994357.89</v>
      </c>
      <c r="J103" s="11">
        <v>184405.55</v>
      </c>
      <c r="K103" s="12">
        <v>0</v>
      </c>
      <c r="L103" s="11">
        <v>208812.91</v>
      </c>
      <c r="M103" s="3">
        <f t="shared" si="3"/>
        <v>0.19716544456321228</v>
      </c>
      <c r="N103" s="9">
        <f t="shared" si="4"/>
        <v>1247.7832041171907</v>
      </c>
      <c r="O103" s="9">
        <f t="shared" si="5"/>
        <v>1586.3162724322262</v>
      </c>
    </row>
    <row r="104" spans="1:15" x14ac:dyDescent="0.25">
      <c r="A104" s="10">
        <v>15</v>
      </c>
      <c r="B104" s="10" t="s">
        <v>107</v>
      </c>
      <c r="C104" s="15">
        <v>323</v>
      </c>
      <c r="D104" s="10" t="s">
        <v>118</v>
      </c>
      <c r="E104" s="10" t="s">
        <v>7</v>
      </c>
      <c r="F104" s="10" t="s">
        <v>485</v>
      </c>
      <c r="G104" s="10" t="s">
        <v>486</v>
      </c>
      <c r="H104" s="10" t="s">
        <v>488</v>
      </c>
      <c r="I104" s="11">
        <v>1450355.09</v>
      </c>
      <c r="J104" s="11">
        <v>159576.71</v>
      </c>
      <c r="K104" s="12">
        <v>0</v>
      </c>
      <c r="L104" s="11">
        <v>123903.08</v>
      </c>
      <c r="M104" s="3">
        <f t="shared" si="3"/>
        <v>0.19545543843335633</v>
      </c>
      <c r="N104" s="9">
        <f t="shared" si="4"/>
        <v>1236.961242223723</v>
      </c>
      <c r="O104" s="9">
        <f t="shared" si="5"/>
        <v>1572.558230013796</v>
      </c>
    </row>
    <row r="105" spans="1:15" x14ac:dyDescent="0.25">
      <c r="A105" s="10">
        <v>15</v>
      </c>
      <c r="B105" s="10" t="s">
        <v>107</v>
      </c>
      <c r="C105" s="15">
        <v>324</v>
      </c>
      <c r="D105" s="10" t="s">
        <v>119</v>
      </c>
      <c r="E105" s="10" t="s">
        <v>7</v>
      </c>
      <c r="F105" s="10" t="s">
        <v>485</v>
      </c>
      <c r="G105" s="10" t="s">
        <v>486</v>
      </c>
      <c r="H105" s="10" t="s">
        <v>488</v>
      </c>
      <c r="I105" s="11">
        <v>1641646.3</v>
      </c>
      <c r="J105" s="11">
        <v>165182.10999999999</v>
      </c>
      <c r="K105" s="12">
        <v>0</v>
      </c>
      <c r="L105" s="11">
        <v>112518.04</v>
      </c>
      <c r="M105" s="3">
        <f t="shared" si="3"/>
        <v>0.16915955038548799</v>
      </c>
      <c r="N105" s="9">
        <f t="shared" si="4"/>
        <v>1070.5448221651031</v>
      </c>
      <c r="O105" s="9">
        <f t="shared" si="5"/>
        <v>1360.9917701769859</v>
      </c>
    </row>
    <row r="106" spans="1:15" x14ac:dyDescent="0.25">
      <c r="A106" s="10">
        <v>15</v>
      </c>
      <c r="B106" s="10" t="s">
        <v>107</v>
      </c>
      <c r="C106" s="15">
        <v>325</v>
      </c>
      <c r="D106" s="10" t="s">
        <v>120</v>
      </c>
      <c r="E106" s="10" t="s">
        <v>7</v>
      </c>
      <c r="F106" s="10" t="s">
        <v>485</v>
      </c>
      <c r="G106" s="10" t="s">
        <v>488</v>
      </c>
      <c r="H106" s="10" t="s">
        <v>488</v>
      </c>
      <c r="I106" s="11">
        <v>116176.8</v>
      </c>
      <c r="J106" s="11">
        <v>18599.63</v>
      </c>
      <c r="K106" s="12">
        <v>0</v>
      </c>
      <c r="L106" s="11">
        <v>9824.61</v>
      </c>
      <c r="M106" s="3">
        <f t="shared" si="3"/>
        <v>0.24466365057395281</v>
      </c>
      <c r="N106" s="9">
        <f t="shared" si="4"/>
        <v>1548.3808256588234</v>
      </c>
      <c r="O106" s="9" t="str">
        <f t="shared" si="5"/>
        <v/>
      </c>
    </row>
    <row r="107" spans="1:15" x14ac:dyDescent="0.25">
      <c r="A107" s="10">
        <v>15</v>
      </c>
      <c r="B107" s="10" t="s">
        <v>107</v>
      </c>
      <c r="C107" s="15">
        <v>327</v>
      </c>
      <c r="D107" s="10" t="s">
        <v>121</v>
      </c>
      <c r="E107" s="10" t="s">
        <v>7</v>
      </c>
      <c r="F107" s="10" t="s">
        <v>485</v>
      </c>
      <c r="G107" s="10" t="s">
        <v>486</v>
      </c>
      <c r="H107" s="10" t="s">
        <v>488</v>
      </c>
      <c r="I107" s="11">
        <v>4060430.62</v>
      </c>
      <c r="J107" s="11">
        <v>954742.46</v>
      </c>
      <c r="K107" s="12">
        <v>0</v>
      </c>
      <c r="L107" s="11">
        <v>483933.53</v>
      </c>
      <c r="M107" s="3">
        <f t="shared" si="3"/>
        <v>0.35299999999999998</v>
      </c>
      <c r="N107" s="9">
        <f t="shared" si="4"/>
        <v>2233.9993299999996</v>
      </c>
      <c r="O107" s="9">
        <f t="shared" si="5"/>
        <v>2840.1003299999998</v>
      </c>
    </row>
    <row r="108" spans="1:15" x14ac:dyDescent="0.25">
      <c r="A108" s="10">
        <v>15</v>
      </c>
      <c r="B108" s="10" t="s">
        <v>107</v>
      </c>
      <c r="C108" s="15">
        <v>330</v>
      </c>
      <c r="D108" s="10" t="s">
        <v>122</v>
      </c>
      <c r="E108" s="10" t="s">
        <v>7</v>
      </c>
      <c r="F108" s="10" t="s">
        <v>485</v>
      </c>
      <c r="G108" s="10" t="s">
        <v>486</v>
      </c>
      <c r="H108" s="10" t="s">
        <v>488</v>
      </c>
      <c r="I108" s="11">
        <v>4757790.01</v>
      </c>
      <c r="J108" s="11">
        <v>1156834.71</v>
      </c>
      <c r="K108" s="12">
        <v>0</v>
      </c>
      <c r="L108" s="11">
        <v>861806.84</v>
      </c>
      <c r="M108" s="3">
        <f t="shared" si="3"/>
        <v>0.35299999999999998</v>
      </c>
      <c r="N108" s="9">
        <f t="shared" si="4"/>
        <v>2233.9993299999996</v>
      </c>
      <c r="O108" s="9">
        <f t="shared" si="5"/>
        <v>2840.1003299999998</v>
      </c>
    </row>
    <row r="109" spans="1:15" x14ac:dyDescent="0.25">
      <c r="A109" s="10">
        <v>15</v>
      </c>
      <c r="B109" s="10" t="s">
        <v>107</v>
      </c>
      <c r="C109" s="15">
        <v>331</v>
      </c>
      <c r="D109" s="10" t="s">
        <v>123</v>
      </c>
      <c r="E109" s="10" t="s">
        <v>10</v>
      </c>
      <c r="F109" s="10" t="s">
        <v>488</v>
      </c>
      <c r="G109" s="10" t="s">
        <v>488</v>
      </c>
      <c r="H109" s="10" t="s">
        <v>487</v>
      </c>
      <c r="I109" s="11">
        <v>3337374.77</v>
      </c>
      <c r="J109" s="12">
        <v>0</v>
      </c>
      <c r="K109" s="11">
        <v>823776.62</v>
      </c>
      <c r="L109" s="11">
        <v>595605.05000000005</v>
      </c>
      <c r="M109" s="3">
        <f t="shared" si="3"/>
        <v>0.35299999999999998</v>
      </c>
      <c r="N109" s="9" t="str">
        <f t="shared" si="4"/>
        <v/>
      </c>
      <c r="O109" s="9">
        <f t="shared" si="5"/>
        <v>2840.1003299999998</v>
      </c>
    </row>
    <row r="110" spans="1:15" x14ac:dyDescent="0.25">
      <c r="A110" s="10">
        <v>15</v>
      </c>
      <c r="B110" s="10" t="s">
        <v>107</v>
      </c>
      <c r="C110" s="15">
        <v>334</v>
      </c>
      <c r="D110" s="10" t="s">
        <v>124</v>
      </c>
      <c r="E110" s="10" t="s">
        <v>7</v>
      </c>
      <c r="F110" s="10" t="s">
        <v>485</v>
      </c>
      <c r="G110" s="10" t="s">
        <v>486</v>
      </c>
      <c r="H110" s="10" t="s">
        <v>488</v>
      </c>
      <c r="I110" s="11">
        <v>10787457.9</v>
      </c>
      <c r="J110" s="11">
        <v>3002784.64</v>
      </c>
      <c r="K110" s="12">
        <v>0</v>
      </c>
      <c r="L110" s="11">
        <v>2184703.92</v>
      </c>
      <c r="M110" s="3">
        <f t="shared" si="3"/>
        <v>0.35299999999999998</v>
      </c>
      <c r="N110" s="9">
        <f t="shared" si="4"/>
        <v>2233.9993299999996</v>
      </c>
      <c r="O110" s="9">
        <f t="shared" si="5"/>
        <v>2840.1003299999998</v>
      </c>
    </row>
    <row r="111" spans="1:15" x14ac:dyDescent="0.25">
      <c r="A111" s="10">
        <v>15</v>
      </c>
      <c r="B111" s="10" t="s">
        <v>107</v>
      </c>
      <c r="C111" s="15">
        <v>335</v>
      </c>
      <c r="D111" s="10" t="s">
        <v>125</v>
      </c>
      <c r="E111" s="10" t="s">
        <v>10</v>
      </c>
      <c r="F111" s="10" t="s">
        <v>488</v>
      </c>
      <c r="G111" s="10" t="s">
        <v>488</v>
      </c>
      <c r="H111" s="10" t="s">
        <v>487</v>
      </c>
      <c r="I111" s="11">
        <v>5429491</v>
      </c>
      <c r="J111" s="12">
        <v>0</v>
      </c>
      <c r="K111" s="11">
        <v>1663161.46</v>
      </c>
      <c r="L111" s="11">
        <v>1040879.42</v>
      </c>
      <c r="M111" s="3">
        <f t="shared" si="3"/>
        <v>0.35299999999999998</v>
      </c>
      <c r="N111" s="9" t="str">
        <f t="shared" si="4"/>
        <v/>
      </c>
      <c r="O111" s="9">
        <f t="shared" si="5"/>
        <v>2840.1003299999998</v>
      </c>
    </row>
    <row r="112" spans="1:15" x14ac:dyDescent="0.25">
      <c r="A112" s="10">
        <v>15</v>
      </c>
      <c r="B112" s="10" t="s">
        <v>107</v>
      </c>
      <c r="C112" s="15">
        <v>339</v>
      </c>
      <c r="D112" s="10" t="s">
        <v>126</v>
      </c>
      <c r="E112" s="10" t="s">
        <v>7</v>
      </c>
      <c r="F112" s="10" t="s">
        <v>485</v>
      </c>
      <c r="G112" s="10" t="s">
        <v>486</v>
      </c>
      <c r="H112" s="10" t="s">
        <v>488</v>
      </c>
      <c r="I112" s="11">
        <v>5290847.47</v>
      </c>
      <c r="J112" s="11">
        <v>433400.72</v>
      </c>
      <c r="K112" s="12">
        <v>0</v>
      </c>
      <c r="L112" s="11">
        <v>736398.4</v>
      </c>
      <c r="M112" s="3">
        <f t="shared" si="3"/>
        <v>0.22109862864748209</v>
      </c>
      <c r="N112" s="9">
        <f t="shared" si="4"/>
        <v>1399.2469922447415</v>
      </c>
      <c r="O112" s="9">
        <f t="shared" si="5"/>
        <v>1778.8733376324683</v>
      </c>
    </row>
    <row r="113" spans="1:15" x14ac:dyDescent="0.25">
      <c r="A113" s="10">
        <v>15</v>
      </c>
      <c r="B113" s="10" t="s">
        <v>107</v>
      </c>
      <c r="C113" s="15">
        <v>341</v>
      </c>
      <c r="D113" s="10" t="s">
        <v>127</v>
      </c>
      <c r="E113" s="10" t="s">
        <v>7</v>
      </c>
      <c r="F113" s="10" t="s">
        <v>485</v>
      </c>
      <c r="G113" s="10" t="s">
        <v>486</v>
      </c>
      <c r="H113" s="10" t="s">
        <v>488</v>
      </c>
      <c r="I113" s="11">
        <v>1324804.94</v>
      </c>
      <c r="J113" s="11">
        <v>308359.32</v>
      </c>
      <c r="K113" s="12">
        <v>0</v>
      </c>
      <c r="L113" s="11">
        <v>139181.29</v>
      </c>
      <c r="M113" s="3">
        <f t="shared" si="3"/>
        <v>0.33781622976134135</v>
      </c>
      <c r="N113" s="9">
        <f t="shared" si="4"/>
        <v>2137.9071698299222</v>
      </c>
      <c r="O113" s="9">
        <f t="shared" si="5"/>
        <v>2717.9376363301453</v>
      </c>
    </row>
    <row r="114" spans="1:15" x14ac:dyDescent="0.25">
      <c r="A114" s="10">
        <v>15</v>
      </c>
      <c r="B114" s="10" t="s">
        <v>107</v>
      </c>
      <c r="C114" s="15">
        <v>342</v>
      </c>
      <c r="D114" s="10" t="s">
        <v>128</v>
      </c>
      <c r="E114" s="10" t="s">
        <v>7</v>
      </c>
      <c r="F114" s="10" t="s">
        <v>485</v>
      </c>
      <c r="G114" s="10" t="s">
        <v>486</v>
      </c>
      <c r="H114" s="10" t="s">
        <v>488</v>
      </c>
      <c r="I114" s="11">
        <v>872643.77</v>
      </c>
      <c r="J114" s="11">
        <v>157335.56</v>
      </c>
      <c r="K114" s="12">
        <v>0</v>
      </c>
      <c r="L114" s="11">
        <v>96811.06</v>
      </c>
      <c r="M114" s="3">
        <f t="shared" si="3"/>
        <v>0.29123753441796757</v>
      </c>
      <c r="N114" s="9">
        <f t="shared" si="4"/>
        <v>1843.1287726928936</v>
      </c>
      <c r="O114" s="9">
        <f t="shared" si="5"/>
        <v>2343.1836192885439</v>
      </c>
    </row>
    <row r="115" spans="1:15" x14ac:dyDescent="0.25">
      <c r="A115" s="10">
        <v>16</v>
      </c>
      <c r="B115" s="10" t="s">
        <v>129</v>
      </c>
      <c r="C115" s="15">
        <v>347</v>
      </c>
      <c r="D115" s="10" t="s">
        <v>130</v>
      </c>
      <c r="E115" s="10" t="s">
        <v>7</v>
      </c>
      <c r="F115" s="10" t="s">
        <v>485</v>
      </c>
      <c r="G115" s="10" t="s">
        <v>486</v>
      </c>
      <c r="H115" s="10" t="s">
        <v>488</v>
      </c>
      <c r="I115" s="11">
        <v>3976374.62</v>
      </c>
      <c r="J115" s="11">
        <v>432679.22</v>
      </c>
      <c r="K115" s="12">
        <v>0</v>
      </c>
      <c r="L115" s="11">
        <v>728916.38</v>
      </c>
      <c r="M115" s="3">
        <f t="shared" si="3"/>
        <v>0.29212428682084285</v>
      </c>
      <c r="N115" s="9">
        <f t="shared" si="4"/>
        <v>1848.7406828172541</v>
      </c>
      <c r="O115" s="9">
        <f t="shared" si="5"/>
        <v>2350.3180832886414</v>
      </c>
    </row>
    <row r="116" spans="1:15" x14ac:dyDescent="0.25">
      <c r="A116" s="10">
        <v>16</v>
      </c>
      <c r="B116" s="10" t="s">
        <v>129</v>
      </c>
      <c r="C116" s="15">
        <v>348</v>
      </c>
      <c r="D116" s="10" t="s">
        <v>131</v>
      </c>
      <c r="E116" s="10" t="s">
        <v>10</v>
      </c>
      <c r="F116" s="10" t="s">
        <v>488</v>
      </c>
      <c r="G116" s="10" t="s">
        <v>488</v>
      </c>
      <c r="H116" s="10" t="s">
        <v>487</v>
      </c>
      <c r="I116" s="11">
        <v>2579736.21</v>
      </c>
      <c r="J116" s="12">
        <v>0</v>
      </c>
      <c r="K116" s="11">
        <v>350095.26</v>
      </c>
      <c r="L116" s="11">
        <v>508126.35</v>
      </c>
      <c r="M116" s="3">
        <f t="shared" si="3"/>
        <v>0.3326780492800851</v>
      </c>
      <c r="N116" s="9" t="str">
        <f t="shared" si="4"/>
        <v/>
      </c>
      <c r="O116" s="9">
        <f t="shared" si="5"/>
        <v>2676.5978400683452</v>
      </c>
    </row>
    <row r="117" spans="1:15" x14ac:dyDescent="0.25">
      <c r="A117" s="10">
        <v>16</v>
      </c>
      <c r="B117" s="10" t="s">
        <v>129</v>
      </c>
      <c r="C117" s="15">
        <v>350</v>
      </c>
      <c r="D117" s="10" t="s">
        <v>132</v>
      </c>
      <c r="E117" s="10" t="s">
        <v>7</v>
      </c>
      <c r="F117" s="10" t="s">
        <v>485</v>
      </c>
      <c r="G117" s="10" t="s">
        <v>486</v>
      </c>
      <c r="H117" s="10" t="s">
        <v>488</v>
      </c>
      <c r="I117" s="11">
        <v>35996164</v>
      </c>
      <c r="J117" s="11">
        <v>8062602.0099999998</v>
      </c>
      <c r="K117" s="12">
        <v>0</v>
      </c>
      <c r="L117" s="11">
        <v>7143250.9800000004</v>
      </c>
      <c r="M117" s="3">
        <f t="shared" si="3"/>
        <v>0.35299999999999998</v>
      </c>
      <c r="N117" s="9">
        <f t="shared" si="4"/>
        <v>2233.9993299999996</v>
      </c>
      <c r="O117" s="9">
        <f t="shared" si="5"/>
        <v>2840.1003299999998</v>
      </c>
    </row>
    <row r="118" spans="1:15" x14ac:dyDescent="0.25">
      <c r="A118" s="10">
        <v>16</v>
      </c>
      <c r="B118" s="10" t="s">
        <v>129</v>
      </c>
      <c r="C118" s="15">
        <v>351</v>
      </c>
      <c r="D118" s="10" t="s">
        <v>133</v>
      </c>
      <c r="E118" s="10" t="s">
        <v>10</v>
      </c>
      <c r="F118" s="10" t="s">
        <v>488</v>
      </c>
      <c r="G118" s="10" t="s">
        <v>488</v>
      </c>
      <c r="H118" s="10" t="s">
        <v>487</v>
      </c>
      <c r="I118" s="11">
        <v>23107388</v>
      </c>
      <c r="J118" s="12">
        <v>0</v>
      </c>
      <c r="K118" s="11">
        <v>5547415.5899999999</v>
      </c>
      <c r="L118" s="11">
        <v>4541899.1399999997</v>
      </c>
      <c r="M118" s="3">
        <f t="shared" si="3"/>
        <v>0.35299999999999998</v>
      </c>
      <c r="N118" s="9" t="str">
        <f t="shared" si="4"/>
        <v/>
      </c>
      <c r="O118" s="9">
        <f t="shared" si="5"/>
        <v>2840.1003299999998</v>
      </c>
    </row>
    <row r="119" spans="1:15" x14ac:dyDescent="0.25">
      <c r="A119" s="10">
        <v>16</v>
      </c>
      <c r="B119" s="10" t="s">
        <v>129</v>
      </c>
      <c r="C119" s="15">
        <v>354</v>
      </c>
      <c r="D119" s="10" t="s">
        <v>134</v>
      </c>
      <c r="E119" s="10" t="s">
        <v>7</v>
      </c>
      <c r="F119" s="10" t="s">
        <v>485</v>
      </c>
      <c r="G119" s="10" t="s">
        <v>486</v>
      </c>
      <c r="H119" s="10" t="s">
        <v>488</v>
      </c>
      <c r="I119" s="11">
        <v>521388.87</v>
      </c>
      <c r="J119" s="11">
        <v>64145.85</v>
      </c>
      <c r="K119" s="12">
        <v>0</v>
      </c>
      <c r="L119" s="11">
        <v>122755.92</v>
      </c>
      <c r="M119" s="3">
        <f t="shared" si="3"/>
        <v>0.35299999999999998</v>
      </c>
      <c r="N119" s="9">
        <f t="shared" si="4"/>
        <v>2233.9993299999996</v>
      </c>
      <c r="O119" s="9">
        <f t="shared" si="5"/>
        <v>2840.1003299999998</v>
      </c>
    </row>
    <row r="120" spans="1:15" x14ac:dyDescent="0.25">
      <c r="A120" s="10">
        <v>16</v>
      </c>
      <c r="B120" s="10" t="s">
        <v>129</v>
      </c>
      <c r="C120" s="15">
        <v>355</v>
      </c>
      <c r="D120" s="10" t="s">
        <v>135</v>
      </c>
      <c r="E120" s="10" t="s">
        <v>10</v>
      </c>
      <c r="F120" s="10" t="s">
        <v>488</v>
      </c>
      <c r="G120" s="10" t="s">
        <v>488</v>
      </c>
      <c r="H120" s="10" t="s">
        <v>487</v>
      </c>
      <c r="I120" s="11">
        <v>457227.07</v>
      </c>
      <c r="J120" s="12">
        <v>0</v>
      </c>
      <c r="K120" s="11">
        <v>27776.06</v>
      </c>
      <c r="L120" s="11">
        <v>95730.51</v>
      </c>
      <c r="M120" s="3">
        <f t="shared" si="3"/>
        <v>0.27012086139169317</v>
      </c>
      <c r="N120" s="9" t="str">
        <f t="shared" si="4"/>
        <v/>
      </c>
      <c r="O120" s="9">
        <f t="shared" si="5"/>
        <v>2173.2871036216202</v>
      </c>
    </row>
    <row r="121" spans="1:15" x14ac:dyDescent="0.25">
      <c r="A121" s="10">
        <v>16</v>
      </c>
      <c r="B121" s="10" t="s">
        <v>129</v>
      </c>
      <c r="C121" s="15">
        <v>357</v>
      </c>
      <c r="D121" s="10" t="s">
        <v>136</v>
      </c>
      <c r="E121" s="10" t="s">
        <v>7</v>
      </c>
      <c r="F121" s="10" t="s">
        <v>485</v>
      </c>
      <c r="G121" s="10" t="s">
        <v>488</v>
      </c>
      <c r="H121" s="10" t="s">
        <v>488</v>
      </c>
      <c r="I121" s="11">
        <v>183160.38</v>
      </c>
      <c r="J121" s="11">
        <v>33333.68</v>
      </c>
      <c r="K121" s="12">
        <v>0</v>
      </c>
      <c r="L121" s="11">
        <v>16509.2</v>
      </c>
      <c r="M121" s="3">
        <f t="shared" si="3"/>
        <v>0.27212697418513765</v>
      </c>
      <c r="N121" s="9">
        <f t="shared" si="4"/>
        <v>1722.1854900978039</v>
      </c>
      <c r="O121" s="9" t="str">
        <f t="shared" si="5"/>
        <v/>
      </c>
    </row>
    <row r="122" spans="1:15" x14ac:dyDescent="0.25">
      <c r="A122" s="10">
        <v>16</v>
      </c>
      <c r="B122" s="10" t="s">
        <v>129</v>
      </c>
      <c r="C122" s="15">
        <v>359</v>
      </c>
      <c r="D122" s="10" t="s">
        <v>137</v>
      </c>
      <c r="E122" s="10" t="s">
        <v>7</v>
      </c>
      <c r="F122" s="10" t="s">
        <v>485</v>
      </c>
      <c r="G122" s="10" t="s">
        <v>488</v>
      </c>
      <c r="H122" s="10" t="s">
        <v>488</v>
      </c>
      <c r="I122" s="11">
        <v>177550.68</v>
      </c>
      <c r="J122" s="11">
        <v>42458.33</v>
      </c>
      <c r="K122" s="12">
        <v>0</v>
      </c>
      <c r="L122" s="11">
        <v>7911.8</v>
      </c>
      <c r="M122" s="3">
        <f t="shared" si="3"/>
        <v>0.28369437954278748</v>
      </c>
      <c r="N122" s="9">
        <f t="shared" si="4"/>
        <v>1795.3910873182801</v>
      </c>
      <c r="O122" s="9" t="str">
        <f t="shared" si="5"/>
        <v/>
      </c>
    </row>
    <row r="123" spans="1:15" x14ac:dyDescent="0.25">
      <c r="A123" s="10">
        <v>16</v>
      </c>
      <c r="B123" s="10" t="s">
        <v>129</v>
      </c>
      <c r="C123" s="15">
        <v>360</v>
      </c>
      <c r="D123" s="10" t="s">
        <v>138</v>
      </c>
      <c r="E123" s="10" t="s">
        <v>7</v>
      </c>
      <c r="F123" s="10" t="s">
        <v>485</v>
      </c>
      <c r="G123" s="10" t="s">
        <v>486</v>
      </c>
      <c r="H123" s="10" t="s">
        <v>488</v>
      </c>
      <c r="I123" s="11">
        <v>3589488.62</v>
      </c>
      <c r="J123" s="11">
        <v>532720.48</v>
      </c>
      <c r="K123" s="12">
        <v>0</v>
      </c>
      <c r="L123" s="11">
        <v>297347.09000000003</v>
      </c>
      <c r="M123" s="3">
        <f t="shared" si="3"/>
        <v>0.23124953381242369</v>
      </c>
      <c r="N123" s="9">
        <f t="shared" si="4"/>
        <v>1463.4881121806427</v>
      </c>
      <c r="O123" s="9">
        <f t="shared" si="5"/>
        <v>1860.543561736574</v>
      </c>
    </row>
    <row r="124" spans="1:15" x14ac:dyDescent="0.25">
      <c r="A124" s="10">
        <v>16</v>
      </c>
      <c r="B124" s="10" t="s">
        <v>129</v>
      </c>
      <c r="C124" s="15">
        <v>361</v>
      </c>
      <c r="D124" s="10" t="s">
        <v>139</v>
      </c>
      <c r="E124" s="10" t="s">
        <v>10</v>
      </c>
      <c r="F124" s="10" t="s">
        <v>488</v>
      </c>
      <c r="G124" s="10" t="s">
        <v>488</v>
      </c>
      <c r="H124" s="10" t="s">
        <v>487</v>
      </c>
      <c r="I124" s="11">
        <v>2401597.92</v>
      </c>
      <c r="J124" s="12">
        <v>0</v>
      </c>
      <c r="K124" s="11">
        <v>311550.45</v>
      </c>
      <c r="L124" s="11">
        <v>196851.05</v>
      </c>
      <c r="M124" s="3">
        <f t="shared" si="3"/>
        <v>0.21169301312519459</v>
      </c>
      <c r="N124" s="9" t="str">
        <f t="shared" si="4"/>
        <v/>
      </c>
      <c r="O124" s="9">
        <f t="shared" si="5"/>
        <v>1703.1994233301969</v>
      </c>
    </row>
    <row r="125" spans="1:15" x14ac:dyDescent="0.25">
      <c r="A125" s="10">
        <v>16</v>
      </c>
      <c r="B125" s="10" t="s">
        <v>129</v>
      </c>
      <c r="C125" s="15">
        <v>362</v>
      </c>
      <c r="D125" s="10" t="s">
        <v>140</v>
      </c>
      <c r="E125" s="10" t="s">
        <v>7</v>
      </c>
      <c r="F125" s="10" t="s">
        <v>485</v>
      </c>
      <c r="G125" s="10" t="s">
        <v>488</v>
      </c>
      <c r="H125" s="10" t="s">
        <v>488</v>
      </c>
      <c r="I125" s="11">
        <v>122240.65</v>
      </c>
      <c r="J125" s="11">
        <v>31560.47</v>
      </c>
      <c r="K125" s="12">
        <v>0</v>
      </c>
      <c r="L125" s="12">
        <v>0</v>
      </c>
      <c r="M125" s="3">
        <f t="shared" si="3"/>
        <v>0.25818310030255898</v>
      </c>
      <c r="N125" s="9">
        <f t="shared" si="4"/>
        <v>1633.9401504057778</v>
      </c>
      <c r="O125" s="9" t="str">
        <f t="shared" si="5"/>
        <v/>
      </c>
    </row>
    <row r="126" spans="1:15" x14ac:dyDescent="0.25">
      <c r="A126" s="10">
        <v>16</v>
      </c>
      <c r="B126" s="10" t="s">
        <v>129</v>
      </c>
      <c r="C126" s="15">
        <v>363</v>
      </c>
      <c r="D126" s="10" t="s">
        <v>141</v>
      </c>
      <c r="E126" s="10" t="s">
        <v>7</v>
      </c>
      <c r="F126" s="10" t="s">
        <v>485</v>
      </c>
      <c r="G126" s="10" t="s">
        <v>486</v>
      </c>
      <c r="H126" s="10" t="s">
        <v>488</v>
      </c>
      <c r="I126" s="11">
        <v>4544438.09</v>
      </c>
      <c r="J126" s="11">
        <v>959472.04</v>
      </c>
      <c r="K126" s="12">
        <v>0</v>
      </c>
      <c r="L126" s="11">
        <v>394389.03</v>
      </c>
      <c r="M126" s="3">
        <f t="shared" si="3"/>
        <v>0.29791605544790251</v>
      </c>
      <c r="N126" s="9">
        <f t="shared" si="4"/>
        <v>1885.3945276681502</v>
      </c>
      <c r="O126" s="9">
        <f t="shared" si="5"/>
        <v>2396.9163948721989</v>
      </c>
    </row>
    <row r="127" spans="1:15" x14ac:dyDescent="0.25">
      <c r="A127" s="10">
        <v>16</v>
      </c>
      <c r="B127" s="10" t="s">
        <v>129</v>
      </c>
      <c r="C127" s="15">
        <v>364</v>
      </c>
      <c r="D127" s="10" t="s">
        <v>142</v>
      </c>
      <c r="E127" s="10" t="s">
        <v>7</v>
      </c>
      <c r="F127" s="10" t="s">
        <v>485</v>
      </c>
      <c r="G127" s="10" t="s">
        <v>486</v>
      </c>
      <c r="H127" s="10" t="s">
        <v>488</v>
      </c>
      <c r="I127" s="11">
        <v>1343793.61</v>
      </c>
      <c r="J127" s="11">
        <v>283738.06</v>
      </c>
      <c r="K127" s="12">
        <v>0</v>
      </c>
      <c r="L127" s="11">
        <v>267798.21999999997</v>
      </c>
      <c r="M127" s="3">
        <f t="shared" si="3"/>
        <v>0.35299999999999998</v>
      </c>
      <c r="N127" s="9">
        <f t="shared" si="4"/>
        <v>2233.9993299999996</v>
      </c>
      <c r="O127" s="9">
        <f t="shared" si="5"/>
        <v>2840.1003299999998</v>
      </c>
    </row>
    <row r="128" spans="1:15" x14ac:dyDescent="0.25">
      <c r="A128" s="10">
        <v>16</v>
      </c>
      <c r="B128" s="10" t="s">
        <v>129</v>
      </c>
      <c r="C128" s="15">
        <v>366</v>
      </c>
      <c r="D128" s="10" t="s">
        <v>143</v>
      </c>
      <c r="E128" s="10" t="s">
        <v>7</v>
      </c>
      <c r="F128" s="10" t="s">
        <v>485</v>
      </c>
      <c r="G128" s="10" t="s">
        <v>486</v>
      </c>
      <c r="H128" s="10" t="s">
        <v>488</v>
      </c>
      <c r="I128" s="11">
        <v>1769340.29</v>
      </c>
      <c r="J128" s="11">
        <v>229647.83</v>
      </c>
      <c r="K128" s="12">
        <v>0</v>
      </c>
      <c r="L128" s="11">
        <v>246005.12</v>
      </c>
      <c r="M128" s="3">
        <f t="shared" si="3"/>
        <v>0.26883067812806088</v>
      </c>
      <c r="N128" s="9">
        <f t="shared" si="4"/>
        <v>1701.3245179080272</v>
      </c>
      <c r="O128" s="9">
        <f t="shared" si="5"/>
        <v>2162.906792253908</v>
      </c>
    </row>
    <row r="129" spans="1:15" x14ac:dyDescent="0.25">
      <c r="A129" s="10">
        <v>16</v>
      </c>
      <c r="B129" s="10" t="s">
        <v>129</v>
      </c>
      <c r="C129" s="15">
        <v>367</v>
      </c>
      <c r="D129" s="10" t="s">
        <v>144</v>
      </c>
      <c r="E129" s="10" t="s">
        <v>7</v>
      </c>
      <c r="F129" s="10" t="s">
        <v>485</v>
      </c>
      <c r="G129" s="10" t="s">
        <v>486</v>
      </c>
      <c r="H129" s="10" t="s">
        <v>488</v>
      </c>
      <c r="I129" s="11">
        <v>674086.88</v>
      </c>
      <c r="J129" s="11">
        <v>142206.99</v>
      </c>
      <c r="K129" s="12">
        <v>0</v>
      </c>
      <c r="L129" s="11">
        <v>120510.55</v>
      </c>
      <c r="M129" s="3">
        <f t="shared" si="3"/>
        <v>0.35299999999999998</v>
      </c>
      <c r="N129" s="9">
        <f t="shared" si="4"/>
        <v>2233.9993299999996</v>
      </c>
      <c r="O129" s="9">
        <f t="shared" si="5"/>
        <v>2840.1003299999998</v>
      </c>
    </row>
    <row r="130" spans="1:15" x14ac:dyDescent="0.25">
      <c r="A130" s="10">
        <v>16</v>
      </c>
      <c r="B130" s="10" t="s">
        <v>129</v>
      </c>
      <c r="C130" s="15">
        <v>368</v>
      </c>
      <c r="D130" s="10" t="s">
        <v>145</v>
      </c>
      <c r="E130" s="10" t="s">
        <v>7</v>
      </c>
      <c r="F130" s="10" t="s">
        <v>485</v>
      </c>
      <c r="G130" s="10" t="s">
        <v>486</v>
      </c>
      <c r="H130" s="10" t="s">
        <v>488</v>
      </c>
      <c r="I130" s="11">
        <v>18184571.870000001</v>
      </c>
      <c r="J130" s="11">
        <v>2806856.99</v>
      </c>
      <c r="K130" s="12">
        <v>0</v>
      </c>
      <c r="L130" s="11">
        <v>3554310.44</v>
      </c>
      <c r="M130" s="3">
        <f t="shared" si="3"/>
        <v>0.34981122874244491</v>
      </c>
      <c r="N130" s="9">
        <f t="shared" si="4"/>
        <v>2213.818840331724</v>
      </c>
      <c r="O130" s="9">
        <f t="shared" si="5"/>
        <v>2814.444720082502</v>
      </c>
    </row>
    <row r="131" spans="1:15" x14ac:dyDescent="0.25">
      <c r="A131" s="10">
        <v>16</v>
      </c>
      <c r="B131" s="10" t="s">
        <v>129</v>
      </c>
      <c r="C131" s="15">
        <v>369</v>
      </c>
      <c r="D131" s="10" t="s">
        <v>146</v>
      </c>
      <c r="E131" s="10" t="s">
        <v>10</v>
      </c>
      <c r="F131" s="10" t="s">
        <v>488</v>
      </c>
      <c r="G131" s="10" t="s">
        <v>488</v>
      </c>
      <c r="H131" s="10" t="s">
        <v>487</v>
      </c>
      <c r="I131" s="11">
        <v>9014862.0700000003</v>
      </c>
      <c r="J131" s="12">
        <v>0</v>
      </c>
      <c r="K131" s="11">
        <v>1515028.65</v>
      </c>
      <c r="L131" s="11">
        <v>1760590.26</v>
      </c>
      <c r="M131" s="3">
        <f t="shared" si="3"/>
        <v>0.35299999999999998</v>
      </c>
      <c r="N131" s="9" t="str">
        <f t="shared" si="4"/>
        <v/>
      </c>
      <c r="O131" s="9">
        <f t="shared" si="5"/>
        <v>2840.1003299999998</v>
      </c>
    </row>
    <row r="132" spans="1:15" x14ac:dyDescent="0.25">
      <c r="A132" s="10">
        <v>16</v>
      </c>
      <c r="B132" s="10" t="s">
        <v>129</v>
      </c>
      <c r="C132" s="15">
        <v>370</v>
      </c>
      <c r="D132" s="10" t="s">
        <v>147</v>
      </c>
      <c r="E132" s="10" t="s">
        <v>7</v>
      </c>
      <c r="F132" s="10" t="s">
        <v>485</v>
      </c>
      <c r="G132" s="10" t="s">
        <v>488</v>
      </c>
      <c r="H132" s="10" t="s">
        <v>488</v>
      </c>
      <c r="I132" s="11">
        <v>118270.27</v>
      </c>
      <c r="J132" s="11">
        <v>42765.4</v>
      </c>
      <c r="K132" s="12">
        <v>0</v>
      </c>
      <c r="L132" s="11">
        <v>11513.17</v>
      </c>
      <c r="M132" s="3">
        <f t="shared" si="3"/>
        <v>0.35299999999999998</v>
      </c>
      <c r="N132" s="9">
        <f t="shared" si="4"/>
        <v>2233.9993299999996</v>
      </c>
      <c r="O132" s="9" t="str">
        <f t="shared" si="5"/>
        <v/>
      </c>
    </row>
    <row r="133" spans="1:15" x14ac:dyDescent="0.25">
      <c r="A133" s="10">
        <v>16</v>
      </c>
      <c r="B133" s="10" t="s">
        <v>129</v>
      </c>
      <c r="C133" s="15">
        <v>374</v>
      </c>
      <c r="D133" s="10" t="s">
        <v>148</v>
      </c>
      <c r="E133" s="10" t="s">
        <v>13</v>
      </c>
      <c r="F133" s="10" t="s">
        <v>485</v>
      </c>
      <c r="G133" s="10" t="s">
        <v>486</v>
      </c>
      <c r="H133" s="10" t="s">
        <v>487</v>
      </c>
      <c r="I133" s="11">
        <v>2613301.7000000002</v>
      </c>
      <c r="J133" s="11">
        <v>502559.62</v>
      </c>
      <c r="K133" s="11">
        <v>335039.74</v>
      </c>
      <c r="L133" s="11">
        <v>376430.39</v>
      </c>
      <c r="M133" s="3">
        <f t="shared" si="3"/>
        <v>0.35299999999999998</v>
      </c>
      <c r="N133" s="9">
        <f t="shared" si="4"/>
        <v>2233.9993299999996</v>
      </c>
      <c r="O133" s="9">
        <f t="shared" si="5"/>
        <v>2840.1003299999998</v>
      </c>
    </row>
    <row r="134" spans="1:15" x14ac:dyDescent="0.25">
      <c r="A134" s="10">
        <v>16</v>
      </c>
      <c r="B134" s="10" t="s">
        <v>129</v>
      </c>
      <c r="C134" s="15">
        <v>376</v>
      </c>
      <c r="D134" s="10" t="s">
        <v>149</v>
      </c>
      <c r="E134" s="10" t="s">
        <v>7</v>
      </c>
      <c r="F134" s="10" t="s">
        <v>485</v>
      </c>
      <c r="G134" s="10" t="s">
        <v>488</v>
      </c>
      <c r="H134" s="10" t="s">
        <v>488</v>
      </c>
      <c r="I134" s="11">
        <v>1127032.29</v>
      </c>
      <c r="J134" s="11">
        <v>219961.41</v>
      </c>
      <c r="K134" s="12">
        <v>0</v>
      </c>
      <c r="L134" s="11">
        <v>115419.11</v>
      </c>
      <c r="M134" s="3">
        <f t="shared" si="3"/>
        <v>0.29757844826256041</v>
      </c>
      <c r="N134" s="9">
        <f t="shared" si="4"/>
        <v>1883.2579434589225</v>
      </c>
      <c r="O134" s="9" t="str">
        <f t="shared" si="5"/>
        <v/>
      </c>
    </row>
    <row r="135" spans="1:15" x14ac:dyDescent="0.25">
      <c r="A135" s="10">
        <v>17</v>
      </c>
      <c r="B135" s="10" t="s">
        <v>150</v>
      </c>
      <c r="C135" s="15">
        <v>377</v>
      </c>
      <c r="D135" s="10" t="s">
        <v>151</v>
      </c>
      <c r="E135" s="10" t="s">
        <v>7</v>
      </c>
      <c r="F135" s="10" t="s">
        <v>485</v>
      </c>
      <c r="G135" s="10" t="s">
        <v>486</v>
      </c>
      <c r="H135" s="10" t="s">
        <v>488</v>
      </c>
      <c r="I135" s="11">
        <v>1009550.22</v>
      </c>
      <c r="J135" s="11">
        <v>53696.160000000003</v>
      </c>
      <c r="K135" s="12">
        <v>0</v>
      </c>
      <c r="L135" s="11">
        <v>218093.58</v>
      </c>
      <c r="M135" s="3">
        <f t="shared" si="3"/>
        <v>0.26921864273379087</v>
      </c>
      <c r="N135" s="9">
        <f t="shared" si="4"/>
        <v>1703.7797945914961</v>
      </c>
      <c r="O135" s="9">
        <f t="shared" si="5"/>
        <v>2166.028204165415</v>
      </c>
    </row>
    <row r="136" spans="1:15" x14ac:dyDescent="0.25">
      <c r="A136" s="10">
        <v>17</v>
      </c>
      <c r="B136" s="10" t="s">
        <v>150</v>
      </c>
      <c r="C136" s="15">
        <v>378</v>
      </c>
      <c r="D136" s="10" t="s">
        <v>152</v>
      </c>
      <c r="E136" s="10" t="s">
        <v>10</v>
      </c>
      <c r="F136" s="10" t="s">
        <v>488</v>
      </c>
      <c r="G136" s="10" t="s">
        <v>488</v>
      </c>
      <c r="H136" s="10" t="s">
        <v>487</v>
      </c>
      <c r="I136" s="11">
        <v>864143.27</v>
      </c>
      <c r="J136" s="12">
        <v>0</v>
      </c>
      <c r="K136" s="11">
        <v>147610.06</v>
      </c>
      <c r="L136" s="11">
        <v>187088.3</v>
      </c>
      <c r="M136" s="3">
        <f t="shared" si="3"/>
        <v>0.35299999999999998</v>
      </c>
      <c r="N136" s="9" t="str">
        <f t="shared" si="4"/>
        <v/>
      </c>
      <c r="O136" s="9">
        <f t="shared" si="5"/>
        <v>2840.1003299999998</v>
      </c>
    </row>
    <row r="137" spans="1:15" x14ac:dyDescent="0.25">
      <c r="A137" s="10">
        <v>17</v>
      </c>
      <c r="B137" s="10" t="s">
        <v>150</v>
      </c>
      <c r="C137" s="15">
        <v>385</v>
      </c>
      <c r="D137" s="10" t="s">
        <v>153</v>
      </c>
      <c r="E137" s="10" t="s">
        <v>7</v>
      </c>
      <c r="F137" s="10" t="s">
        <v>485</v>
      </c>
      <c r="G137" s="10" t="s">
        <v>488</v>
      </c>
      <c r="H137" s="10" t="s">
        <v>488</v>
      </c>
      <c r="I137" s="11">
        <v>92104.99</v>
      </c>
      <c r="J137" s="11">
        <v>7655.59</v>
      </c>
      <c r="K137" s="12">
        <v>0</v>
      </c>
      <c r="L137" s="12">
        <v>0</v>
      </c>
      <c r="M137" s="3">
        <f t="shared" ref="M137:M200" si="6">IF((J137+K137+L137)/I137&gt;0.353,0.353,((J137+K137+L137)/I137))</f>
        <v>8.311808079019388E-2</v>
      </c>
      <c r="N137" s="9">
        <f t="shared" si="4"/>
        <v>526.02191726962883</v>
      </c>
      <c r="O137" s="9" t="str">
        <f t="shared" si="5"/>
        <v/>
      </c>
    </row>
    <row r="138" spans="1:15" x14ac:dyDescent="0.25">
      <c r="A138" s="10">
        <v>17</v>
      </c>
      <c r="B138" s="10" t="s">
        <v>150</v>
      </c>
      <c r="C138" s="15">
        <v>386</v>
      </c>
      <c r="D138" s="10" t="s">
        <v>154</v>
      </c>
      <c r="E138" s="10" t="s">
        <v>7</v>
      </c>
      <c r="F138" s="10" t="s">
        <v>485</v>
      </c>
      <c r="G138" s="10" t="s">
        <v>488</v>
      </c>
      <c r="H138" s="10" t="s">
        <v>488</v>
      </c>
      <c r="I138" s="11">
        <v>66555.33</v>
      </c>
      <c r="J138" s="11">
        <v>10094.31</v>
      </c>
      <c r="K138" s="12">
        <v>0</v>
      </c>
      <c r="L138" s="12">
        <v>0</v>
      </c>
      <c r="M138" s="3">
        <f t="shared" si="6"/>
        <v>0.15166794304828779</v>
      </c>
      <c r="N138" s="9">
        <f t="shared" ref="N138:N201" si="7">IF(F138="E",M138*$N$6,"")</f>
        <v>959.84726105482457</v>
      </c>
      <c r="O138" s="9" t="str">
        <f t="shared" ref="O138:O201" si="8">IF(OR(G138="M",H138="H"),M138*$O$6,"")</f>
        <v/>
      </c>
    </row>
    <row r="139" spans="1:15" x14ac:dyDescent="0.25">
      <c r="A139" s="10">
        <v>17</v>
      </c>
      <c r="B139" s="10" t="s">
        <v>150</v>
      </c>
      <c r="C139" s="15">
        <v>387</v>
      </c>
      <c r="D139" s="10" t="s">
        <v>155</v>
      </c>
      <c r="E139" s="10" t="s">
        <v>7</v>
      </c>
      <c r="F139" s="10" t="s">
        <v>485</v>
      </c>
      <c r="G139" s="10" t="s">
        <v>488</v>
      </c>
      <c r="H139" s="10" t="s">
        <v>488</v>
      </c>
      <c r="I139" s="11">
        <v>143118.23000000001</v>
      </c>
      <c r="J139" s="11">
        <v>20685.32</v>
      </c>
      <c r="K139" s="12">
        <v>0</v>
      </c>
      <c r="L139" s="11">
        <v>9564</v>
      </c>
      <c r="M139" s="3">
        <f t="shared" si="6"/>
        <v>0.21135895825430484</v>
      </c>
      <c r="N139" s="9">
        <f t="shared" si="7"/>
        <v>1337.608416797776</v>
      </c>
      <c r="O139" s="9" t="str">
        <f t="shared" si="8"/>
        <v/>
      </c>
    </row>
    <row r="140" spans="1:15" x14ac:dyDescent="0.25">
      <c r="A140" s="10">
        <v>17</v>
      </c>
      <c r="B140" s="10" t="s">
        <v>150</v>
      </c>
      <c r="C140" s="15">
        <v>394</v>
      </c>
      <c r="D140" s="10" t="s">
        <v>156</v>
      </c>
      <c r="E140" s="10" t="s">
        <v>7</v>
      </c>
      <c r="F140" s="10" t="s">
        <v>485</v>
      </c>
      <c r="G140" s="10" t="s">
        <v>488</v>
      </c>
      <c r="H140" s="10" t="s">
        <v>488</v>
      </c>
      <c r="I140" s="11">
        <v>64699.1</v>
      </c>
      <c r="J140" s="11">
        <v>3157.15</v>
      </c>
      <c r="K140" s="12">
        <v>0</v>
      </c>
      <c r="L140" s="12">
        <v>0</v>
      </c>
      <c r="M140" s="3">
        <f t="shared" si="6"/>
        <v>4.8797433040026837E-2</v>
      </c>
      <c r="N140" s="9">
        <f t="shared" si="7"/>
        <v>308.81992271144424</v>
      </c>
      <c r="O140" s="9" t="str">
        <f t="shared" si="8"/>
        <v/>
      </c>
    </row>
    <row r="141" spans="1:15" x14ac:dyDescent="0.25">
      <c r="A141" s="10">
        <v>18</v>
      </c>
      <c r="B141" s="10" t="s">
        <v>157</v>
      </c>
      <c r="C141" s="15">
        <v>400</v>
      </c>
      <c r="D141" s="10" t="s">
        <v>158</v>
      </c>
      <c r="E141" s="10" t="s">
        <v>7</v>
      </c>
      <c r="F141" s="10" t="s">
        <v>485</v>
      </c>
      <c r="G141" s="10" t="s">
        <v>486</v>
      </c>
      <c r="H141" s="10" t="s">
        <v>488</v>
      </c>
      <c r="I141" s="11">
        <v>8801170.1799999997</v>
      </c>
      <c r="J141" s="11">
        <v>262660.67</v>
      </c>
      <c r="K141" s="12">
        <v>0</v>
      </c>
      <c r="L141" s="11">
        <v>348554.66</v>
      </c>
      <c r="M141" s="3">
        <f t="shared" si="6"/>
        <v>6.9447052778156826E-2</v>
      </c>
      <c r="N141" s="9">
        <f t="shared" si="7"/>
        <v>439.50331268237107</v>
      </c>
      <c r="O141" s="9">
        <f t="shared" si="8"/>
        <v>558.74390230246627</v>
      </c>
    </row>
    <row r="142" spans="1:15" x14ac:dyDescent="0.25">
      <c r="A142" s="10">
        <v>18</v>
      </c>
      <c r="B142" s="10" t="s">
        <v>157</v>
      </c>
      <c r="C142" s="15">
        <v>401</v>
      </c>
      <c r="D142" s="10" t="s">
        <v>159</v>
      </c>
      <c r="E142" s="10" t="s">
        <v>10</v>
      </c>
      <c r="F142" s="10" t="s">
        <v>488</v>
      </c>
      <c r="G142" s="10" t="s">
        <v>488</v>
      </c>
      <c r="H142" s="10" t="s">
        <v>487</v>
      </c>
      <c r="I142" s="11">
        <v>4328196</v>
      </c>
      <c r="J142" s="12">
        <v>0</v>
      </c>
      <c r="K142" s="11">
        <v>183196.53</v>
      </c>
      <c r="L142" s="12">
        <v>0</v>
      </c>
      <c r="M142" s="3">
        <f t="shared" si="6"/>
        <v>4.2326301766371026E-2</v>
      </c>
      <c r="N142" s="9" t="str">
        <f t="shared" si="7"/>
        <v/>
      </c>
      <c r="O142" s="9">
        <f t="shared" si="8"/>
        <v>340.54091675453236</v>
      </c>
    </row>
    <row r="143" spans="1:15" x14ac:dyDescent="0.25">
      <c r="A143" s="10">
        <v>18</v>
      </c>
      <c r="B143" s="10" t="s">
        <v>157</v>
      </c>
      <c r="C143" s="15">
        <v>402</v>
      </c>
      <c r="D143" s="10" t="s">
        <v>160</v>
      </c>
      <c r="E143" s="10" t="s">
        <v>7</v>
      </c>
      <c r="F143" s="10" t="s">
        <v>485</v>
      </c>
      <c r="G143" s="10" t="s">
        <v>486</v>
      </c>
      <c r="H143" s="10" t="s">
        <v>488</v>
      </c>
      <c r="I143" s="11">
        <v>4609215.92</v>
      </c>
      <c r="J143" s="11">
        <v>603939.38</v>
      </c>
      <c r="K143" s="12">
        <v>0</v>
      </c>
      <c r="L143" s="11">
        <v>907063.16</v>
      </c>
      <c r="M143" s="3">
        <f t="shared" si="6"/>
        <v>0.32782203442532587</v>
      </c>
      <c r="N143" s="9">
        <f t="shared" si="7"/>
        <v>2074.6578052844616</v>
      </c>
      <c r="O143" s="9">
        <f t="shared" si="8"/>
        <v>2637.5282383927461</v>
      </c>
    </row>
    <row r="144" spans="1:15" x14ac:dyDescent="0.25">
      <c r="A144" s="10">
        <v>18</v>
      </c>
      <c r="B144" s="10" t="s">
        <v>157</v>
      </c>
      <c r="C144" s="15">
        <v>403</v>
      </c>
      <c r="D144" s="10" t="s">
        <v>161</v>
      </c>
      <c r="E144" s="10" t="s">
        <v>10</v>
      </c>
      <c r="F144" s="10" t="s">
        <v>488</v>
      </c>
      <c r="G144" s="10" t="s">
        <v>488</v>
      </c>
      <c r="H144" s="10" t="s">
        <v>487</v>
      </c>
      <c r="I144" s="11">
        <v>2618759.7999999998</v>
      </c>
      <c r="J144" s="12">
        <v>0</v>
      </c>
      <c r="K144" s="11">
        <v>339363.82</v>
      </c>
      <c r="L144" s="11">
        <v>685627.46</v>
      </c>
      <c r="M144" s="3">
        <f t="shared" si="6"/>
        <v>0.35299999999999998</v>
      </c>
      <c r="N144" s="9" t="str">
        <f t="shared" si="7"/>
        <v/>
      </c>
      <c r="O144" s="9">
        <f t="shared" si="8"/>
        <v>2840.1003299999998</v>
      </c>
    </row>
    <row r="145" spans="1:15" x14ac:dyDescent="0.25">
      <c r="A145" s="10">
        <v>18</v>
      </c>
      <c r="B145" s="10" t="s">
        <v>157</v>
      </c>
      <c r="C145" s="15">
        <v>404</v>
      </c>
      <c r="D145" s="10" t="s">
        <v>162</v>
      </c>
      <c r="E145" s="10" t="s">
        <v>7</v>
      </c>
      <c r="F145" s="10" t="s">
        <v>485</v>
      </c>
      <c r="G145" s="10" t="s">
        <v>488</v>
      </c>
      <c r="H145" s="10" t="s">
        <v>488</v>
      </c>
      <c r="I145" s="11">
        <v>608771.19999999995</v>
      </c>
      <c r="J145" s="11">
        <v>80143.33</v>
      </c>
      <c r="K145" s="12">
        <v>0</v>
      </c>
      <c r="L145" s="11">
        <v>175315.82</v>
      </c>
      <c r="M145" s="3">
        <f t="shared" si="6"/>
        <v>0.35299999999999998</v>
      </c>
      <c r="N145" s="9">
        <f t="shared" si="7"/>
        <v>2233.9993299999996</v>
      </c>
      <c r="O145" s="9" t="str">
        <f t="shared" si="8"/>
        <v/>
      </c>
    </row>
    <row r="146" spans="1:15" x14ac:dyDescent="0.25">
      <c r="A146" s="10">
        <v>19</v>
      </c>
      <c r="B146" s="10" t="s">
        <v>163</v>
      </c>
      <c r="C146" s="15">
        <v>407</v>
      </c>
      <c r="D146" s="10" t="s">
        <v>164</v>
      </c>
      <c r="E146" s="10" t="s">
        <v>13</v>
      </c>
      <c r="F146" s="10" t="s">
        <v>485</v>
      </c>
      <c r="G146" s="10" t="s">
        <v>486</v>
      </c>
      <c r="H146" s="10" t="s">
        <v>487</v>
      </c>
      <c r="I146" s="11">
        <v>1027286.9</v>
      </c>
      <c r="J146" s="11">
        <v>102775.61</v>
      </c>
      <c r="K146" s="11">
        <v>102775.61</v>
      </c>
      <c r="L146" s="11">
        <v>252715.29</v>
      </c>
      <c r="M146" s="3">
        <f t="shared" si="6"/>
        <v>0.35299999999999998</v>
      </c>
      <c r="N146" s="9">
        <f t="shared" si="7"/>
        <v>2233.9993299999996</v>
      </c>
      <c r="O146" s="9">
        <f t="shared" si="8"/>
        <v>2840.1003299999998</v>
      </c>
    </row>
    <row r="147" spans="1:15" x14ac:dyDescent="0.25">
      <c r="A147" s="10">
        <v>19</v>
      </c>
      <c r="B147" s="10" t="s">
        <v>163</v>
      </c>
      <c r="C147" s="15">
        <v>411</v>
      </c>
      <c r="D147" s="10" t="s">
        <v>165</v>
      </c>
      <c r="E147" s="10" t="s">
        <v>13</v>
      </c>
      <c r="F147" s="10" t="s">
        <v>485</v>
      </c>
      <c r="G147" s="10" t="s">
        <v>486</v>
      </c>
      <c r="H147" s="10" t="s">
        <v>487</v>
      </c>
      <c r="I147" s="11">
        <v>1124899.97</v>
      </c>
      <c r="J147" s="11">
        <v>81237.179999999993</v>
      </c>
      <c r="K147" s="11">
        <v>69202.05</v>
      </c>
      <c r="L147" s="11">
        <v>161837.66</v>
      </c>
      <c r="M147" s="3">
        <f t="shared" si="6"/>
        <v>0.27760414110420861</v>
      </c>
      <c r="N147" s="9">
        <f t="shared" si="7"/>
        <v>1756.8483434335055</v>
      </c>
      <c r="O147" s="9">
        <f t="shared" si="8"/>
        <v>2233.494653709432</v>
      </c>
    </row>
    <row r="148" spans="1:15" x14ac:dyDescent="0.25">
      <c r="A148" s="10">
        <v>20</v>
      </c>
      <c r="B148" s="10" t="s">
        <v>166</v>
      </c>
      <c r="C148" s="15">
        <v>416</v>
      </c>
      <c r="D148" s="10" t="s">
        <v>167</v>
      </c>
      <c r="E148" s="10" t="s">
        <v>13</v>
      </c>
      <c r="F148" s="10" t="s">
        <v>485</v>
      </c>
      <c r="G148" s="10" t="s">
        <v>486</v>
      </c>
      <c r="H148" s="10" t="s">
        <v>487</v>
      </c>
      <c r="I148" s="11">
        <v>1931678</v>
      </c>
      <c r="J148" s="11">
        <v>233953.68</v>
      </c>
      <c r="K148" s="11">
        <v>199293.88</v>
      </c>
      <c r="L148" s="11">
        <v>347760.5</v>
      </c>
      <c r="M148" s="3">
        <f t="shared" si="6"/>
        <v>0.35299999999999998</v>
      </c>
      <c r="N148" s="9">
        <f t="shared" si="7"/>
        <v>2233.9993299999996</v>
      </c>
      <c r="O148" s="9">
        <f t="shared" si="8"/>
        <v>2840.1003299999998</v>
      </c>
    </row>
    <row r="149" spans="1:15" x14ac:dyDescent="0.25">
      <c r="A149" s="10">
        <v>20</v>
      </c>
      <c r="B149" s="10" t="s">
        <v>166</v>
      </c>
      <c r="C149" s="15">
        <v>418</v>
      </c>
      <c r="D149" s="10" t="s">
        <v>168</v>
      </c>
      <c r="E149" s="10" t="s">
        <v>7</v>
      </c>
      <c r="F149" s="10" t="s">
        <v>485</v>
      </c>
      <c r="G149" s="10" t="s">
        <v>488</v>
      </c>
      <c r="H149" s="10" t="s">
        <v>488</v>
      </c>
      <c r="I149" s="11">
        <v>200358.12</v>
      </c>
      <c r="J149" s="11">
        <v>39198.559999999998</v>
      </c>
      <c r="K149" s="12">
        <v>0</v>
      </c>
      <c r="L149" s="11">
        <v>22974.36</v>
      </c>
      <c r="M149" s="3">
        <f t="shared" si="6"/>
        <v>0.31030896077483655</v>
      </c>
      <c r="N149" s="9">
        <f t="shared" si="7"/>
        <v>1963.8243922492381</v>
      </c>
      <c r="O149" s="9" t="str">
        <f t="shared" si="8"/>
        <v/>
      </c>
    </row>
    <row r="150" spans="1:15" x14ac:dyDescent="0.25">
      <c r="A150" s="10">
        <v>20</v>
      </c>
      <c r="B150" s="10" t="s">
        <v>166</v>
      </c>
      <c r="C150" s="15">
        <v>419</v>
      </c>
      <c r="D150" s="10" t="s">
        <v>169</v>
      </c>
      <c r="E150" s="10" t="s">
        <v>7</v>
      </c>
      <c r="F150" s="10" t="s">
        <v>485</v>
      </c>
      <c r="G150" s="10" t="s">
        <v>486</v>
      </c>
      <c r="H150" s="10" t="s">
        <v>488</v>
      </c>
      <c r="I150" s="11">
        <v>1053217.1499999999</v>
      </c>
      <c r="J150" s="11">
        <v>172893.67</v>
      </c>
      <c r="K150" s="12">
        <v>0</v>
      </c>
      <c r="L150" s="11">
        <v>170649.58</v>
      </c>
      <c r="M150" s="3">
        <f t="shared" si="6"/>
        <v>0.32618463343480497</v>
      </c>
      <c r="N150" s="9">
        <f t="shared" si="7"/>
        <v>2064.2953330018408</v>
      </c>
      <c r="O150" s="9">
        <f t="shared" si="8"/>
        <v>2624.3543486094013</v>
      </c>
    </row>
    <row r="151" spans="1:15" x14ac:dyDescent="0.25">
      <c r="A151" s="10">
        <v>20</v>
      </c>
      <c r="B151" s="10" t="s">
        <v>166</v>
      </c>
      <c r="C151" s="15">
        <v>420</v>
      </c>
      <c r="D151" s="10" t="s">
        <v>170</v>
      </c>
      <c r="E151" s="10" t="s">
        <v>10</v>
      </c>
      <c r="F151" s="10" t="s">
        <v>488</v>
      </c>
      <c r="G151" s="10" t="s">
        <v>488</v>
      </c>
      <c r="H151" s="10" t="s">
        <v>487</v>
      </c>
      <c r="I151" s="11">
        <v>931536.71</v>
      </c>
      <c r="J151" s="12">
        <v>0</v>
      </c>
      <c r="K151" s="11">
        <v>110420.63</v>
      </c>
      <c r="L151" s="11">
        <v>179986.32</v>
      </c>
      <c r="M151" s="3">
        <f t="shared" si="6"/>
        <v>0.31175040863392278</v>
      </c>
      <c r="N151" s="9" t="str">
        <f t="shared" si="7"/>
        <v/>
      </c>
      <c r="O151" s="9">
        <f t="shared" si="8"/>
        <v>2508.2222052091752</v>
      </c>
    </row>
    <row r="152" spans="1:15" x14ac:dyDescent="0.25">
      <c r="A152" s="10">
        <v>21</v>
      </c>
      <c r="B152" s="10" t="s">
        <v>171</v>
      </c>
      <c r="C152" s="15">
        <v>424</v>
      </c>
      <c r="D152" s="10" t="s">
        <v>172</v>
      </c>
      <c r="E152" s="10" t="s">
        <v>7</v>
      </c>
      <c r="F152" s="10" t="s">
        <v>485</v>
      </c>
      <c r="G152" s="10" t="s">
        <v>488</v>
      </c>
      <c r="H152" s="10" t="s">
        <v>488</v>
      </c>
      <c r="I152" s="11">
        <v>173450.37</v>
      </c>
      <c r="J152" s="11">
        <v>5580.23</v>
      </c>
      <c r="K152" s="12">
        <v>0</v>
      </c>
      <c r="L152" s="11">
        <v>27383.89</v>
      </c>
      <c r="M152" s="3">
        <f t="shared" si="6"/>
        <v>0.19004929190984141</v>
      </c>
      <c r="N152" s="9">
        <f t="shared" si="7"/>
        <v>1202.7478492735413</v>
      </c>
      <c r="O152" s="9" t="str">
        <f t="shared" si="8"/>
        <v/>
      </c>
    </row>
    <row r="153" spans="1:15" x14ac:dyDescent="0.25">
      <c r="A153" s="10">
        <v>21</v>
      </c>
      <c r="B153" s="10" t="s">
        <v>171</v>
      </c>
      <c r="C153" s="15">
        <v>425</v>
      </c>
      <c r="D153" s="10" t="s">
        <v>173</v>
      </c>
      <c r="E153" s="10" t="s">
        <v>7</v>
      </c>
      <c r="F153" s="10" t="s">
        <v>485</v>
      </c>
      <c r="G153" s="10" t="s">
        <v>486</v>
      </c>
      <c r="H153" s="10" t="s">
        <v>488</v>
      </c>
      <c r="I153" s="11">
        <v>2023700.88</v>
      </c>
      <c r="J153" s="11">
        <v>46217.05</v>
      </c>
      <c r="K153" s="12">
        <v>0</v>
      </c>
      <c r="L153" s="12">
        <v>0</v>
      </c>
      <c r="M153" s="3">
        <f t="shared" si="6"/>
        <v>2.2837886002204044E-2</v>
      </c>
      <c r="N153" s="9">
        <f t="shared" si="7"/>
        <v>144.53207373240852</v>
      </c>
      <c r="O153" s="9">
        <f t="shared" si="8"/>
        <v>183.74472399819288</v>
      </c>
    </row>
    <row r="154" spans="1:15" x14ac:dyDescent="0.25">
      <c r="A154" s="10">
        <v>21</v>
      </c>
      <c r="B154" s="10" t="s">
        <v>171</v>
      </c>
      <c r="C154" s="15">
        <v>426</v>
      </c>
      <c r="D154" s="10" t="s">
        <v>174</v>
      </c>
      <c r="E154" s="10" t="s">
        <v>10</v>
      </c>
      <c r="F154" s="10" t="s">
        <v>488</v>
      </c>
      <c r="G154" s="10" t="s">
        <v>488</v>
      </c>
      <c r="H154" s="10" t="s">
        <v>487</v>
      </c>
      <c r="I154" s="11">
        <v>1067266.02</v>
      </c>
      <c r="J154" s="12">
        <v>0</v>
      </c>
      <c r="K154" s="11">
        <v>24298.34</v>
      </c>
      <c r="L154" s="12">
        <v>0</v>
      </c>
      <c r="M154" s="3">
        <f t="shared" si="6"/>
        <v>2.2766901170525412E-2</v>
      </c>
      <c r="N154" s="9" t="str">
        <f t="shared" si="7"/>
        <v/>
      </c>
      <c r="O154" s="9">
        <f t="shared" si="8"/>
        <v>183.17360772659094</v>
      </c>
    </row>
    <row r="155" spans="1:15" x14ac:dyDescent="0.25">
      <c r="A155" s="10">
        <v>21</v>
      </c>
      <c r="B155" s="10" t="s">
        <v>171</v>
      </c>
      <c r="C155" s="15">
        <v>427</v>
      </c>
      <c r="D155" s="10" t="s">
        <v>175</v>
      </c>
      <c r="E155" s="10" t="s">
        <v>7</v>
      </c>
      <c r="F155" s="10" t="s">
        <v>485</v>
      </c>
      <c r="G155" s="10" t="s">
        <v>486</v>
      </c>
      <c r="H155" s="10" t="s">
        <v>488</v>
      </c>
      <c r="I155" s="11">
        <v>9247851.1099999994</v>
      </c>
      <c r="J155" s="11">
        <v>747225.73</v>
      </c>
      <c r="K155" s="12">
        <v>0</v>
      </c>
      <c r="L155" s="11">
        <v>1790837.13</v>
      </c>
      <c r="M155" s="3">
        <f t="shared" si="6"/>
        <v>0.27444893195301456</v>
      </c>
      <c r="N155" s="9">
        <f t="shared" si="7"/>
        <v>1736.8802552471675</v>
      </c>
      <c r="O155" s="9">
        <f t="shared" si="8"/>
        <v>2208.1090714104935</v>
      </c>
    </row>
    <row r="156" spans="1:15" x14ac:dyDescent="0.25">
      <c r="A156" s="10">
        <v>21</v>
      </c>
      <c r="B156" s="10" t="s">
        <v>171</v>
      </c>
      <c r="C156" s="15">
        <v>428</v>
      </c>
      <c r="D156" s="10" t="s">
        <v>176</v>
      </c>
      <c r="E156" s="10" t="s">
        <v>10</v>
      </c>
      <c r="F156" s="10" t="s">
        <v>488</v>
      </c>
      <c r="G156" s="10" t="s">
        <v>488</v>
      </c>
      <c r="H156" s="10" t="s">
        <v>487</v>
      </c>
      <c r="I156" s="11">
        <v>4952060.21</v>
      </c>
      <c r="J156" s="12">
        <v>0</v>
      </c>
      <c r="K156" s="11">
        <v>477721.86</v>
      </c>
      <c r="L156" s="11">
        <v>1041993.05</v>
      </c>
      <c r="M156" s="3">
        <f t="shared" si="6"/>
        <v>0.30688538619363842</v>
      </c>
      <c r="N156" s="9" t="str">
        <f t="shared" si="7"/>
        <v/>
      </c>
      <c r="O156" s="9">
        <f t="shared" si="8"/>
        <v>2469.0801320133992</v>
      </c>
    </row>
    <row r="157" spans="1:15" x14ac:dyDescent="0.25">
      <c r="A157" s="10">
        <v>21</v>
      </c>
      <c r="B157" s="10" t="s">
        <v>171</v>
      </c>
      <c r="C157" s="15">
        <v>445</v>
      </c>
      <c r="D157" s="10" t="s">
        <v>137</v>
      </c>
      <c r="E157" s="10" t="s">
        <v>7</v>
      </c>
      <c r="F157" s="10" t="s">
        <v>485</v>
      </c>
      <c r="G157" s="10" t="s">
        <v>488</v>
      </c>
      <c r="H157" s="10" t="s">
        <v>488</v>
      </c>
      <c r="I157" s="11">
        <v>243724.79</v>
      </c>
      <c r="J157" s="11">
        <v>46170.400000000001</v>
      </c>
      <c r="K157" s="12">
        <v>0</v>
      </c>
      <c r="L157" s="11">
        <v>48755.74</v>
      </c>
      <c r="M157" s="3">
        <f t="shared" si="6"/>
        <v>0.35299999999999998</v>
      </c>
      <c r="N157" s="9">
        <f t="shared" si="7"/>
        <v>2233.9993299999996</v>
      </c>
      <c r="O157" s="9" t="str">
        <f t="shared" si="8"/>
        <v/>
      </c>
    </row>
    <row r="158" spans="1:15" x14ac:dyDescent="0.25">
      <c r="A158" s="10">
        <v>22</v>
      </c>
      <c r="B158" s="10" t="s">
        <v>177</v>
      </c>
      <c r="C158" s="15">
        <v>452</v>
      </c>
      <c r="D158" s="10" t="s">
        <v>178</v>
      </c>
      <c r="E158" s="10" t="s">
        <v>7</v>
      </c>
      <c r="F158" s="10" t="s">
        <v>485</v>
      </c>
      <c r="G158" s="10" t="s">
        <v>486</v>
      </c>
      <c r="H158" s="10" t="s">
        <v>488</v>
      </c>
      <c r="I158" s="11">
        <v>2816165.13</v>
      </c>
      <c r="J158" s="11">
        <v>269768.11</v>
      </c>
      <c r="K158" s="12">
        <v>0</v>
      </c>
      <c r="L158" s="11">
        <v>369367.21</v>
      </c>
      <c r="M158" s="3">
        <f t="shared" si="6"/>
        <v>0.22695235914663855</v>
      </c>
      <c r="N158" s="9">
        <f t="shared" si="7"/>
        <v>1436.2929696190081</v>
      </c>
      <c r="O158" s="9">
        <f t="shared" si="8"/>
        <v>1825.9701702737866</v>
      </c>
    </row>
    <row r="159" spans="1:15" x14ac:dyDescent="0.25">
      <c r="A159" s="10">
        <v>22</v>
      </c>
      <c r="B159" s="10" t="s">
        <v>177</v>
      </c>
      <c r="C159" s="15">
        <v>453</v>
      </c>
      <c r="D159" s="10" t="s">
        <v>179</v>
      </c>
      <c r="E159" s="10" t="s">
        <v>7</v>
      </c>
      <c r="F159" s="10" t="s">
        <v>485</v>
      </c>
      <c r="G159" s="10" t="s">
        <v>486</v>
      </c>
      <c r="H159" s="10" t="s">
        <v>488</v>
      </c>
      <c r="I159" s="11">
        <v>2253215.41</v>
      </c>
      <c r="J159" s="11">
        <v>267457.90000000002</v>
      </c>
      <c r="K159" s="12">
        <v>0</v>
      </c>
      <c r="L159" s="11">
        <v>128829</v>
      </c>
      <c r="M159" s="3">
        <f t="shared" si="6"/>
        <v>0.17587617155520874</v>
      </c>
      <c r="N159" s="9">
        <f t="shared" si="7"/>
        <v>1113.0516980660095</v>
      </c>
      <c r="O159" s="9">
        <f t="shared" si="8"/>
        <v>1415.031084626303</v>
      </c>
    </row>
    <row r="160" spans="1:15" x14ac:dyDescent="0.25">
      <c r="A160" s="10">
        <v>22</v>
      </c>
      <c r="B160" s="10" t="s">
        <v>177</v>
      </c>
      <c r="C160" s="15">
        <v>454</v>
      </c>
      <c r="D160" s="10" t="s">
        <v>180</v>
      </c>
      <c r="E160" s="10" t="s">
        <v>10</v>
      </c>
      <c r="F160" s="10" t="s">
        <v>488</v>
      </c>
      <c r="G160" s="10" t="s">
        <v>488</v>
      </c>
      <c r="H160" s="10" t="s">
        <v>487</v>
      </c>
      <c r="I160" s="11">
        <v>1393773.14</v>
      </c>
      <c r="J160" s="12">
        <v>0</v>
      </c>
      <c r="K160" s="11">
        <v>201503.87</v>
      </c>
      <c r="L160" s="11">
        <v>141807.49</v>
      </c>
      <c r="M160" s="3">
        <f t="shared" si="6"/>
        <v>0.2463179624770212</v>
      </c>
      <c r="N160" s="9" t="str">
        <f t="shared" si="7"/>
        <v/>
      </c>
      <c r="O160" s="9">
        <f t="shared" si="8"/>
        <v>1981.7782620847465</v>
      </c>
    </row>
    <row r="161" spans="1:15" x14ac:dyDescent="0.25">
      <c r="A161" s="10">
        <v>22</v>
      </c>
      <c r="B161" s="10" t="s">
        <v>177</v>
      </c>
      <c r="C161" s="15">
        <v>455</v>
      </c>
      <c r="D161" s="10" t="s">
        <v>181</v>
      </c>
      <c r="E161" s="10" t="s">
        <v>7</v>
      </c>
      <c r="F161" s="10" t="s">
        <v>485</v>
      </c>
      <c r="G161" s="10" t="s">
        <v>488</v>
      </c>
      <c r="H161" s="10" t="s">
        <v>488</v>
      </c>
      <c r="I161" s="11">
        <v>190183.34</v>
      </c>
      <c r="J161" s="11">
        <v>38798.17</v>
      </c>
      <c r="K161" s="12">
        <v>0</v>
      </c>
      <c r="L161" s="11">
        <v>19131.39</v>
      </c>
      <c r="M161" s="3">
        <f t="shared" si="6"/>
        <v>0.30459849953208307</v>
      </c>
      <c r="N161" s="9">
        <f t="shared" si="7"/>
        <v>1927.6851101237362</v>
      </c>
      <c r="O161" s="9" t="str">
        <f t="shared" si="8"/>
        <v/>
      </c>
    </row>
    <row r="162" spans="1:15" x14ac:dyDescent="0.25">
      <c r="A162" s="10">
        <v>22</v>
      </c>
      <c r="B162" s="10" t="s">
        <v>177</v>
      </c>
      <c r="C162" s="15">
        <v>456</v>
      </c>
      <c r="D162" s="10" t="s">
        <v>182</v>
      </c>
      <c r="E162" s="10" t="s">
        <v>7</v>
      </c>
      <c r="F162" s="10" t="s">
        <v>485</v>
      </c>
      <c r="G162" s="10" t="s">
        <v>486</v>
      </c>
      <c r="H162" s="10" t="s">
        <v>488</v>
      </c>
      <c r="I162" s="11">
        <v>1851516.4</v>
      </c>
      <c r="J162" s="11">
        <v>200407.93</v>
      </c>
      <c r="K162" s="12">
        <v>0</v>
      </c>
      <c r="L162" s="11">
        <v>254791.29</v>
      </c>
      <c r="M162" s="3">
        <f t="shared" si="6"/>
        <v>0.24585211343523611</v>
      </c>
      <c r="N162" s="9">
        <f t="shared" si="7"/>
        <v>1555.9021436073695</v>
      </c>
      <c r="O162" s="9">
        <f t="shared" si="8"/>
        <v>1978.0302223756698</v>
      </c>
    </row>
    <row r="163" spans="1:15" x14ac:dyDescent="0.25">
      <c r="A163" s="10">
        <v>22</v>
      </c>
      <c r="B163" s="10" t="s">
        <v>177</v>
      </c>
      <c r="C163" s="15">
        <v>457</v>
      </c>
      <c r="D163" s="10" t="s">
        <v>183</v>
      </c>
      <c r="E163" s="10" t="s">
        <v>10</v>
      </c>
      <c r="F163" s="10" t="s">
        <v>488</v>
      </c>
      <c r="G163" s="10" t="s">
        <v>488</v>
      </c>
      <c r="H163" s="10" t="s">
        <v>487</v>
      </c>
      <c r="I163" s="11">
        <v>2721073.5</v>
      </c>
      <c r="J163" s="12">
        <v>0</v>
      </c>
      <c r="K163" s="11">
        <v>418744.55</v>
      </c>
      <c r="L163" s="11">
        <v>364600.09</v>
      </c>
      <c r="M163" s="3">
        <f t="shared" si="6"/>
        <v>0.28788073530538594</v>
      </c>
      <c r="N163" s="9" t="str">
        <f t="shared" si="7"/>
        <v/>
      </c>
      <c r="O163" s="9">
        <f t="shared" si="8"/>
        <v>2316.1761227803659</v>
      </c>
    </row>
    <row r="164" spans="1:15" x14ac:dyDescent="0.25">
      <c r="A164" s="10">
        <v>22</v>
      </c>
      <c r="B164" s="10" t="s">
        <v>177</v>
      </c>
      <c r="C164" s="15">
        <v>458</v>
      </c>
      <c r="D164" s="10" t="s">
        <v>184</v>
      </c>
      <c r="E164" s="10" t="s">
        <v>7</v>
      </c>
      <c r="F164" s="10" t="s">
        <v>485</v>
      </c>
      <c r="G164" s="10" t="s">
        <v>488</v>
      </c>
      <c r="H164" s="10" t="s">
        <v>488</v>
      </c>
      <c r="I164" s="11">
        <v>322675.77</v>
      </c>
      <c r="J164" s="11">
        <v>77786.259999999995</v>
      </c>
      <c r="K164" s="12">
        <v>0</v>
      </c>
      <c r="L164" s="11">
        <v>68000</v>
      </c>
      <c r="M164" s="3">
        <f t="shared" si="6"/>
        <v>0.35299999999999998</v>
      </c>
      <c r="N164" s="9">
        <f t="shared" si="7"/>
        <v>2233.9993299999996</v>
      </c>
      <c r="O164" s="9" t="str">
        <f t="shared" si="8"/>
        <v/>
      </c>
    </row>
    <row r="165" spans="1:15" x14ac:dyDescent="0.25">
      <c r="A165" s="10">
        <v>22</v>
      </c>
      <c r="B165" s="10" t="s">
        <v>177</v>
      </c>
      <c r="C165" s="15">
        <v>460</v>
      </c>
      <c r="D165" s="10" t="s">
        <v>185</v>
      </c>
      <c r="E165" s="10" t="s">
        <v>7</v>
      </c>
      <c r="F165" s="10" t="s">
        <v>485</v>
      </c>
      <c r="G165" s="10" t="s">
        <v>486</v>
      </c>
      <c r="H165" s="10" t="s">
        <v>488</v>
      </c>
      <c r="I165" s="11">
        <v>3770828.08</v>
      </c>
      <c r="J165" s="11">
        <v>381717.83</v>
      </c>
      <c r="K165" s="12">
        <v>0</v>
      </c>
      <c r="L165" s="11">
        <v>738164.09</v>
      </c>
      <c r="M165" s="3">
        <f t="shared" si="6"/>
        <v>0.29698567429783218</v>
      </c>
      <c r="N165" s="9">
        <f t="shared" si="7"/>
        <v>1879.5065082180035</v>
      </c>
      <c r="O165" s="9">
        <f t="shared" si="8"/>
        <v>2389.4309109873816</v>
      </c>
    </row>
    <row r="166" spans="1:15" x14ac:dyDescent="0.25">
      <c r="A166" s="10">
        <v>23</v>
      </c>
      <c r="B166" s="10" t="s">
        <v>186</v>
      </c>
      <c r="C166" s="15">
        <v>464</v>
      </c>
      <c r="D166" s="10" t="s">
        <v>187</v>
      </c>
      <c r="E166" s="10" t="s">
        <v>13</v>
      </c>
      <c r="F166" s="10" t="s">
        <v>485</v>
      </c>
      <c r="G166" s="10" t="s">
        <v>486</v>
      </c>
      <c r="H166" s="10" t="s">
        <v>487</v>
      </c>
      <c r="I166" s="11">
        <v>1511674.67</v>
      </c>
      <c r="J166" s="11">
        <v>158390.95000000001</v>
      </c>
      <c r="K166" s="11">
        <v>129592.59</v>
      </c>
      <c r="L166" s="11">
        <v>368271.65</v>
      </c>
      <c r="M166" s="3">
        <f t="shared" si="6"/>
        <v>0.35299999999999998</v>
      </c>
      <c r="N166" s="9">
        <f t="shared" si="7"/>
        <v>2233.9993299999996</v>
      </c>
      <c r="O166" s="9">
        <f t="shared" si="8"/>
        <v>2840.1003299999998</v>
      </c>
    </row>
    <row r="167" spans="1:15" x14ac:dyDescent="0.25">
      <c r="A167" s="10">
        <v>23</v>
      </c>
      <c r="B167" s="10" t="s">
        <v>186</v>
      </c>
      <c r="C167" s="15">
        <v>469</v>
      </c>
      <c r="D167" s="10" t="s">
        <v>188</v>
      </c>
      <c r="E167" s="10" t="s">
        <v>13</v>
      </c>
      <c r="F167" s="10" t="s">
        <v>485</v>
      </c>
      <c r="G167" s="10" t="s">
        <v>486</v>
      </c>
      <c r="H167" s="10" t="s">
        <v>487</v>
      </c>
      <c r="I167" s="11">
        <v>1576563.83</v>
      </c>
      <c r="J167" s="11">
        <v>180556.56</v>
      </c>
      <c r="K167" s="11">
        <v>153807.44</v>
      </c>
      <c r="L167" s="11">
        <v>304936.99</v>
      </c>
      <c r="M167" s="3">
        <f t="shared" si="6"/>
        <v>0.35299999999999998</v>
      </c>
      <c r="N167" s="9">
        <f t="shared" si="7"/>
        <v>2233.9993299999996</v>
      </c>
      <c r="O167" s="9">
        <f t="shared" si="8"/>
        <v>2840.1003299999998</v>
      </c>
    </row>
    <row r="168" spans="1:15" x14ac:dyDescent="0.25">
      <c r="A168" s="10">
        <v>23</v>
      </c>
      <c r="B168" s="10" t="s">
        <v>186</v>
      </c>
      <c r="C168" s="15">
        <v>473</v>
      </c>
      <c r="D168" s="10" t="s">
        <v>189</v>
      </c>
      <c r="E168" s="10" t="s">
        <v>13</v>
      </c>
      <c r="F168" s="10" t="s">
        <v>485</v>
      </c>
      <c r="G168" s="10" t="s">
        <v>486</v>
      </c>
      <c r="H168" s="10" t="s">
        <v>487</v>
      </c>
      <c r="I168" s="11">
        <v>1137864.07</v>
      </c>
      <c r="J168" s="11">
        <v>109708.7</v>
      </c>
      <c r="K168" s="11">
        <v>145427.81</v>
      </c>
      <c r="L168" s="11">
        <v>415660.9</v>
      </c>
      <c r="M168" s="3">
        <f t="shared" si="6"/>
        <v>0.35299999999999998</v>
      </c>
      <c r="N168" s="9">
        <f t="shared" si="7"/>
        <v>2233.9993299999996</v>
      </c>
      <c r="O168" s="9">
        <f t="shared" si="8"/>
        <v>2840.1003299999998</v>
      </c>
    </row>
    <row r="169" spans="1:15" x14ac:dyDescent="0.25">
      <c r="A169" s="10">
        <v>24</v>
      </c>
      <c r="B169" s="10" t="s">
        <v>190</v>
      </c>
      <c r="C169" s="15">
        <v>474</v>
      </c>
      <c r="D169" s="10" t="s">
        <v>191</v>
      </c>
      <c r="E169" s="10" t="s">
        <v>7</v>
      </c>
      <c r="F169" s="10" t="s">
        <v>485</v>
      </c>
      <c r="G169" s="10" t="s">
        <v>486</v>
      </c>
      <c r="H169" s="10" t="s">
        <v>488</v>
      </c>
      <c r="I169" s="11">
        <v>2068351.38</v>
      </c>
      <c r="J169" s="11">
        <v>112974.78</v>
      </c>
      <c r="K169" s="12">
        <v>0</v>
      </c>
      <c r="L169" s="12">
        <v>0</v>
      </c>
      <c r="M169" s="3">
        <f t="shared" si="6"/>
        <v>5.4620690223341067E-2</v>
      </c>
      <c r="N169" s="9">
        <f t="shared" si="7"/>
        <v>345.67304635433851</v>
      </c>
      <c r="O169" s="9">
        <f t="shared" si="8"/>
        <v>439.45677146781509</v>
      </c>
    </row>
    <row r="170" spans="1:15" x14ac:dyDescent="0.25">
      <c r="A170" s="10">
        <v>24</v>
      </c>
      <c r="B170" s="10" t="s">
        <v>190</v>
      </c>
      <c r="C170" s="15">
        <v>475</v>
      </c>
      <c r="D170" s="10" t="s">
        <v>192</v>
      </c>
      <c r="E170" s="10" t="s">
        <v>10</v>
      </c>
      <c r="F170" s="10" t="s">
        <v>488</v>
      </c>
      <c r="G170" s="10" t="s">
        <v>488</v>
      </c>
      <c r="H170" s="10" t="s">
        <v>487</v>
      </c>
      <c r="I170" s="11">
        <v>1365594.93</v>
      </c>
      <c r="J170" s="12">
        <v>0</v>
      </c>
      <c r="K170" s="11">
        <v>68318.73</v>
      </c>
      <c r="L170" s="12">
        <v>0</v>
      </c>
      <c r="M170" s="3">
        <f t="shared" si="6"/>
        <v>5.0028546898603379E-2</v>
      </c>
      <c r="N170" s="9" t="str">
        <f t="shared" si="7"/>
        <v/>
      </c>
      <c r="O170" s="9">
        <f t="shared" si="8"/>
        <v>402.51017721287229</v>
      </c>
    </row>
    <row r="171" spans="1:15" x14ac:dyDescent="0.25">
      <c r="A171" s="10">
        <v>24</v>
      </c>
      <c r="B171" s="10" t="s">
        <v>190</v>
      </c>
      <c r="C171" s="15">
        <v>477</v>
      </c>
      <c r="D171" s="10" t="s">
        <v>193</v>
      </c>
      <c r="E171" s="10" t="s">
        <v>7</v>
      </c>
      <c r="F171" s="10" t="s">
        <v>485</v>
      </c>
      <c r="G171" s="10" t="s">
        <v>486</v>
      </c>
      <c r="H171" s="10" t="s">
        <v>488</v>
      </c>
      <c r="I171" s="11">
        <v>8595508.9000000004</v>
      </c>
      <c r="J171" s="11">
        <v>1348984.76</v>
      </c>
      <c r="K171" s="12">
        <v>0</v>
      </c>
      <c r="L171" s="11">
        <v>1184151.2</v>
      </c>
      <c r="M171" s="3">
        <f t="shared" si="6"/>
        <v>0.29470459393044196</v>
      </c>
      <c r="N171" s="9">
        <f t="shared" si="7"/>
        <v>1865.0704401941341</v>
      </c>
      <c r="O171" s="9">
        <f t="shared" si="8"/>
        <v>2371.0782279727032</v>
      </c>
    </row>
    <row r="172" spans="1:15" x14ac:dyDescent="0.25">
      <c r="A172" s="10">
        <v>24</v>
      </c>
      <c r="B172" s="10" t="s">
        <v>190</v>
      </c>
      <c r="C172" s="15">
        <v>478</v>
      </c>
      <c r="D172" s="10" t="s">
        <v>194</v>
      </c>
      <c r="E172" s="10" t="s">
        <v>10</v>
      </c>
      <c r="F172" s="10" t="s">
        <v>488</v>
      </c>
      <c r="G172" s="10" t="s">
        <v>488</v>
      </c>
      <c r="H172" s="10" t="s">
        <v>487</v>
      </c>
      <c r="I172" s="11">
        <v>4511119.0199999996</v>
      </c>
      <c r="J172" s="12">
        <v>0</v>
      </c>
      <c r="K172" s="11">
        <v>891336.9</v>
      </c>
      <c r="L172" s="11">
        <v>555619.67000000004</v>
      </c>
      <c r="M172" s="3">
        <f t="shared" si="6"/>
        <v>0.32075335711271041</v>
      </c>
      <c r="N172" s="9" t="str">
        <f t="shared" si="7"/>
        <v/>
      </c>
      <c r="O172" s="9">
        <f t="shared" si="8"/>
        <v>2580.656417519594</v>
      </c>
    </row>
    <row r="173" spans="1:15" x14ac:dyDescent="0.25">
      <c r="A173" s="10">
        <v>24</v>
      </c>
      <c r="B173" s="10" t="s">
        <v>190</v>
      </c>
      <c r="C173" s="15">
        <v>481</v>
      </c>
      <c r="D173" s="10" t="s">
        <v>195</v>
      </c>
      <c r="E173" s="10" t="s">
        <v>13</v>
      </c>
      <c r="F173" s="10" t="s">
        <v>485</v>
      </c>
      <c r="G173" s="10" t="s">
        <v>486</v>
      </c>
      <c r="H173" s="10" t="s">
        <v>487</v>
      </c>
      <c r="I173" s="11">
        <v>3739184.76</v>
      </c>
      <c r="J173" s="11">
        <v>153064.4</v>
      </c>
      <c r="K173" s="11">
        <v>86098.72</v>
      </c>
      <c r="L173" s="12">
        <v>0</v>
      </c>
      <c r="M173" s="3">
        <f t="shared" si="6"/>
        <v>6.3961300484119438E-2</v>
      </c>
      <c r="N173" s="9">
        <f t="shared" si="7"/>
        <v>404.7861258568031</v>
      </c>
      <c r="O173" s="9">
        <f t="shared" si="8"/>
        <v>514.6076787880362</v>
      </c>
    </row>
    <row r="174" spans="1:15" x14ac:dyDescent="0.25">
      <c r="A174" s="10">
        <v>24</v>
      </c>
      <c r="B174" s="10" t="s">
        <v>190</v>
      </c>
      <c r="C174" s="15">
        <v>483</v>
      </c>
      <c r="D174" s="10" t="s">
        <v>196</v>
      </c>
      <c r="E174" s="10" t="s">
        <v>7</v>
      </c>
      <c r="F174" s="10" t="s">
        <v>485</v>
      </c>
      <c r="G174" s="10" t="s">
        <v>488</v>
      </c>
      <c r="H174" s="10" t="s">
        <v>488</v>
      </c>
      <c r="I174" s="11">
        <v>273165.44</v>
      </c>
      <c r="J174" s="11">
        <v>16729.189999999999</v>
      </c>
      <c r="K174" s="12">
        <v>0</v>
      </c>
      <c r="L174" s="11">
        <v>23029.98</v>
      </c>
      <c r="M174" s="3">
        <f t="shared" si="6"/>
        <v>0.14554978111433128</v>
      </c>
      <c r="N174" s="9">
        <f t="shared" si="7"/>
        <v>921.12780025796803</v>
      </c>
      <c r="O174" s="9" t="str">
        <f t="shared" si="8"/>
        <v/>
      </c>
    </row>
    <row r="175" spans="1:15" x14ac:dyDescent="0.25">
      <c r="A175" s="10">
        <v>24</v>
      </c>
      <c r="B175" s="10" t="s">
        <v>190</v>
      </c>
      <c r="C175" s="15">
        <v>486</v>
      </c>
      <c r="D175" s="10" t="s">
        <v>197</v>
      </c>
      <c r="E175" s="10" t="s">
        <v>7</v>
      </c>
      <c r="F175" s="10" t="s">
        <v>485</v>
      </c>
      <c r="G175" s="10" t="s">
        <v>488</v>
      </c>
      <c r="H175" s="10" t="s">
        <v>488</v>
      </c>
      <c r="I175" s="11">
        <v>91772.21</v>
      </c>
      <c r="J175" s="11">
        <v>31193.64</v>
      </c>
      <c r="K175" s="12">
        <v>0</v>
      </c>
      <c r="L175" s="11">
        <v>10920.03</v>
      </c>
      <c r="M175" s="3">
        <f t="shared" si="6"/>
        <v>0.35299999999999998</v>
      </c>
      <c r="N175" s="9">
        <f t="shared" si="7"/>
        <v>2233.9993299999996</v>
      </c>
      <c r="O175" s="9" t="str">
        <f t="shared" si="8"/>
        <v/>
      </c>
    </row>
    <row r="176" spans="1:15" x14ac:dyDescent="0.25">
      <c r="A176" s="10">
        <v>25</v>
      </c>
      <c r="B176" s="10" t="s">
        <v>198</v>
      </c>
      <c r="C176" s="15">
        <v>487</v>
      </c>
      <c r="D176" s="10" t="s">
        <v>199</v>
      </c>
      <c r="E176" s="10" t="s">
        <v>7</v>
      </c>
      <c r="F176" s="10" t="s">
        <v>485</v>
      </c>
      <c r="G176" s="10" t="s">
        <v>486</v>
      </c>
      <c r="H176" s="10" t="s">
        <v>488</v>
      </c>
      <c r="I176" s="11">
        <v>41114241.170000002</v>
      </c>
      <c r="J176" s="11">
        <v>4445207.6100000003</v>
      </c>
      <c r="K176" s="12">
        <v>0</v>
      </c>
      <c r="L176" s="11">
        <v>8234615.4500000002</v>
      </c>
      <c r="M176" s="3">
        <f t="shared" si="6"/>
        <v>0.3084046476151952</v>
      </c>
      <c r="N176" s="9">
        <f t="shared" si="7"/>
        <v>1951.7727369440004</v>
      </c>
      <c r="O176" s="9">
        <f t="shared" si="8"/>
        <v>2481.3035168992906</v>
      </c>
    </row>
    <row r="177" spans="1:15" x14ac:dyDescent="0.25">
      <c r="A177" s="10">
        <v>25</v>
      </c>
      <c r="B177" s="10" t="s">
        <v>198</v>
      </c>
      <c r="C177" s="15">
        <v>488</v>
      </c>
      <c r="D177" s="10" t="s">
        <v>200</v>
      </c>
      <c r="E177" s="10" t="s">
        <v>10</v>
      </c>
      <c r="F177" s="10" t="s">
        <v>488</v>
      </c>
      <c r="G177" s="10" t="s">
        <v>488</v>
      </c>
      <c r="H177" s="10" t="s">
        <v>487</v>
      </c>
      <c r="I177" s="11">
        <v>22877892.260000002</v>
      </c>
      <c r="J177" s="12">
        <v>0</v>
      </c>
      <c r="K177" s="11">
        <v>2470438.73</v>
      </c>
      <c r="L177" s="11">
        <v>5178716.5599999996</v>
      </c>
      <c r="M177" s="3">
        <f t="shared" si="6"/>
        <v>0.3343470282607231</v>
      </c>
      <c r="N177" s="9" t="str">
        <f t="shared" si="7"/>
        <v/>
      </c>
      <c r="O177" s="9">
        <f t="shared" si="8"/>
        <v>2690.0257940447564</v>
      </c>
    </row>
    <row r="178" spans="1:15" x14ac:dyDescent="0.25">
      <c r="A178" s="10">
        <v>25</v>
      </c>
      <c r="B178" s="10" t="s">
        <v>198</v>
      </c>
      <c r="C178" s="15">
        <v>491</v>
      </c>
      <c r="D178" s="10" t="s">
        <v>201</v>
      </c>
      <c r="E178" s="10" t="s">
        <v>7</v>
      </c>
      <c r="F178" s="10" t="s">
        <v>485</v>
      </c>
      <c r="G178" s="10" t="s">
        <v>488</v>
      </c>
      <c r="H178" s="10" t="s">
        <v>488</v>
      </c>
      <c r="I178" s="11">
        <v>270064.57</v>
      </c>
      <c r="J178" s="11">
        <v>102664.34</v>
      </c>
      <c r="K178" s="12">
        <v>0</v>
      </c>
      <c r="L178" s="11">
        <v>11557.31</v>
      </c>
      <c r="M178" s="3">
        <f t="shared" si="6"/>
        <v>0.35299999999999998</v>
      </c>
      <c r="N178" s="9">
        <f t="shared" si="7"/>
        <v>2233.9993299999996</v>
      </c>
      <c r="O178" s="9" t="str">
        <f t="shared" si="8"/>
        <v/>
      </c>
    </row>
    <row r="179" spans="1:15" x14ac:dyDescent="0.25">
      <c r="A179" s="10">
        <v>25</v>
      </c>
      <c r="B179" s="10" t="s">
        <v>198</v>
      </c>
      <c r="C179" s="15">
        <v>495</v>
      </c>
      <c r="D179" s="10" t="s">
        <v>202</v>
      </c>
      <c r="E179" s="10" t="s">
        <v>7</v>
      </c>
      <c r="F179" s="10" t="s">
        <v>485</v>
      </c>
      <c r="G179" s="10" t="s">
        <v>488</v>
      </c>
      <c r="H179" s="10" t="s">
        <v>488</v>
      </c>
      <c r="I179" s="11">
        <v>134795.95000000001</v>
      </c>
      <c r="J179" s="11">
        <v>47422.95</v>
      </c>
      <c r="K179" s="12">
        <v>0</v>
      </c>
      <c r="L179" s="11">
        <v>16595.54</v>
      </c>
      <c r="M179" s="3">
        <f t="shared" si="6"/>
        <v>0.35299999999999998</v>
      </c>
      <c r="N179" s="9">
        <f t="shared" si="7"/>
        <v>2233.9993299999996</v>
      </c>
      <c r="O179" s="9" t="str">
        <f t="shared" si="8"/>
        <v/>
      </c>
    </row>
    <row r="180" spans="1:15" x14ac:dyDescent="0.25">
      <c r="A180" s="10">
        <v>25</v>
      </c>
      <c r="B180" s="10" t="s">
        <v>198</v>
      </c>
      <c r="C180" s="15">
        <v>498</v>
      </c>
      <c r="D180" s="10" t="s">
        <v>203</v>
      </c>
      <c r="E180" s="10" t="s">
        <v>7</v>
      </c>
      <c r="F180" s="10" t="s">
        <v>485</v>
      </c>
      <c r="G180" s="10" t="s">
        <v>488</v>
      </c>
      <c r="H180" s="10" t="s">
        <v>488</v>
      </c>
      <c r="I180" s="11">
        <v>123647.5</v>
      </c>
      <c r="J180" s="11">
        <v>8226.32</v>
      </c>
      <c r="K180" s="12">
        <v>0</v>
      </c>
      <c r="L180" s="12">
        <v>0</v>
      </c>
      <c r="M180" s="3">
        <f t="shared" si="6"/>
        <v>6.6530419135041138E-2</v>
      </c>
      <c r="N180" s="9">
        <f t="shared" si="7"/>
        <v>421.04507584221267</v>
      </c>
      <c r="O180" s="9" t="str">
        <f t="shared" si="8"/>
        <v/>
      </c>
    </row>
    <row r="181" spans="1:15" x14ac:dyDescent="0.25">
      <c r="A181" s="10">
        <v>25</v>
      </c>
      <c r="B181" s="10" t="s">
        <v>198</v>
      </c>
      <c r="C181" s="15">
        <v>502</v>
      </c>
      <c r="D181" s="10" t="s">
        <v>204</v>
      </c>
      <c r="E181" s="10" t="s">
        <v>7</v>
      </c>
      <c r="F181" s="10" t="s">
        <v>485</v>
      </c>
      <c r="G181" s="10" t="s">
        <v>486</v>
      </c>
      <c r="H181" s="10" t="s">
        <v>488</v>
      </c>
      <c r="I181" s="11">
        <v>821821.18</v>
      </c>
      <c r="J181" s="11">
        <v>124832.27</v>
      </c>
      <c r="K181" s="12">
        <v>0</v>
      </c>
      <c r="L181" s="11">
        <v>133173.85999999999</v>
      </c>
      <c r="M181" s="3">
        <f t="shared" si="6"/>
        <v>0.31394436682685639</v>
      </c>
      <c r="N181" s="9">
        <f t="shared" si="7"/>
        <v>1986.8314593441116</v>
      </c>
      <c r="O181" s="9">
        <f t="shared" si="8"/>
        <v>2525.8739371858242</v>
      </c>
    </row>
    <row r="182" spans="1:15" x14ac:dyDescent="0.25">
      <c r="A182" s="10">
        <v>25</v>
      </c>
      <c r="B182" s="10" t="s">
        <v>198</v>
      </c>
      <c r="C182" s="15">
        <v>503</v>
      </c>
      <c r="D182" s="10" t="s">
        <v>205</v>
      </c>
      <c r="E182" s="10" t="s">
        <v>10</v>
      </c>
      <c r="F182" s="10" t="s">
        <v>488</v>
      </c>
      <c r="G182" s="10" t="s">
        <v>488</v>
      </c>
      <c r="H182" s="10" t="s">
        <v>487</v>
      </c>
      <c r="I182" s="11">
        <v>631227.77</v>
      </c>
      <c r="J182" s="12">
        <v>0</v>
      </c>
      <c r="K182" s="11">
        <v>72270.33</v>
      </c>
      <c r="L182" s="11">
        <v>157296.24</v>
      </c>
      <c r="M182" s="3">
        <f t="shared" si="6"/>
        <v>0.35299999999999998</v>
      </c>
      <c r="N182" s="9" t="str">
        <f t="shared" si="7"/>
        <v/>
      </c>
      <c r="O182" s="9">
        <f t="shared" si="8"/>
        <v>2840.1003299999998</v>
      </c>
    </row>
    <row r="183" spans="1:15" x14ac:dyDescent="0.25">
      <c r="A183" s="10">
        <v>27</v>
      </c>
      <c r="B183" s="10" t="s">
        <v>206</v>
      </c>
      <c r="C183" s="15">
        <v>519</v>
      </c>
      <c r="D183" s="10" t="s">
        <v>207</v>
      </c>
      <c r="E183" s="10" t="s">
        <v>7</v>
      </c>
      <c r="F183" s="10" t="s">
        <v>485</v>
      </c>
      <c r="G183" s="10" t="s">
        <v>486</v>
      </c>
      <c r="H183" s="10" t="s">
        <v>488</v>
      </c>
      <c r="I183" s="11">
        <v>2162077.63</v>
      </c>
      <c r="J183" s="11">
        <v>214382.85</v>
      </c>
      <c r="K183" s="12">
        <v>0</v>
      </c>
      <c r="L183" s="11">
        <v>327877.12</v>
      </c>
      <c r="M183" s="3">
        <f t="shared" si="6"/>
        <v>0.25080504163025819</v>
      </c>
      <c r="N183" s="9">
        <f t="shared" si="7"/>
        <v>1587.2472945116681</v>
      </c>
      <c r="O183" s="9">
        <f t="shared" si="8"/>
        <v>2017.8795509908214</v>
      </c>
    </row>
    <row r="184" spans="1:15" x14ac:dyDescent="0.25">
      <c r="A184" s="10">
        <v>27</v>
      </c>
      <c r="B184" s="10" t="s">
        <v>206</v>
      </c>
      <c r="C184" s="15">
        <v>520</v>
      </c>
      <c r="D184" s="10" t="s">
        <v>208</v>
      </c>
      <c r="E184" s="10" t="s">
        <v>10</v>
      </c>
      <c r="F184" s="10" t="s">
        <v>488</v>
      </c>
      <c r="G184" s="10" t="s">
        <v>488</v>
      </c>
      <c r="H184" s="10" t="s">
        <v>487</v>
      </c>
      <c r="I184" s="11">
        <v>1407884.83</v>
      </c>
      <c r="J184" s="12">
        <v>0</v>
      </c>
      <c r="K184" s="11">
        <v>148246.56</v>
      </c>
      <c r="L184" s="11">
        <v>203605.92</v>
      </c>
      <c r="M184" s="3">
        <f t="shared" si="6"/>
        <v>0.24991566959351352</v>
      </c>
      <c r="N184" s="9" t="str">
        <f t="shared" si="7"/>
        <v/>
      </c>
      <c r="O184" s="9">
        <f t="shared" si="8"/>
        <v>2010.7240104382684</v>
      </c>
    </row>
    <row r="185" spans="1:15" x14ac:dyDescent="0.25">
      <c r="A185" s="10">
        <v>27</v>
      </c>
      <c r="B185" s="10" t="s">
        <v>206</v>
      </c>
      <c r="C185" s="15">
        <v>522</v>
      </c>
      <c r="D185" s="10" t="s">
        <v>209</v>
      </c>
      <c r="E185" s="10" t="s">
        <v>13</v>
      </c>
      <c r="F185" s="10" t="s">
        <v>485</v>
      </c>
      <c r="G185" s="10" t="s">
        <v>486</v>
      </c>
      <c r="H185" s="10" t="s">
        <v>487</v>
      </c>
      <c r="I185" s="11">
        <v>8707621.9700000007</v>
      </c>
      <c r="J185" s="11">
        <v>602989.94999999995</v>
      </c>
      <c r="K185" s="11">
        <v>339181.85</v>
      </c>
      <c r="L185" s="11">
        <v>895213.69</v>
      </c>
      <c r="M185" s="3">
        <f t="shared" si="6"/>
        <v>0.21100887203535773</v>
      </c>
      <c r="N185" s="9">
        <f t="shared" si="7"/>
        <v>1335.3928576516853</v>
      </c>
      <c r="O185" s="9">
        <f t="shared" si="8"/>
        <v>1697.6950909363945</v>
      </c>
    </row>
    <row r="186" spans="1:15" x14ac:dyDescent="0.25">
      <c r="A186" s="10">
        <v>27</v>
      </c>
      <c r="B186" s="10" t="s">
        <v>206</v>
      </c>
      <c r="C186" s="15">
        <v>527</v>
      </c>
      <c r="D186" s="10" t="s">
        <v>210</v>
      </c>
      <c r="E186" s="10" t="s">
        <v>7</v>
      </c>
      <c r="F186" s="10" t="s">
        <v>485</v>
      </c>
      <c r="G186" s="10" t="s">
        <v>486</v>
      </c>
      <c r="H186" s="10" t="s">
        <v>488</v>
      </c>
      <c r="I186" s="11">
        <v>3467230.73</v>
      </c>
      <c r="J186" s="11">
        <v>576257.44999999995</v>
      </c>
      <c r="K186" s="12">
        <v>0</v>
      </c>
      <c r="L186" s="11">
        <v>280174.76</v>
      </c>
      <c r="M186" s="3">
        <f t="shared" si="6"/>
        <v>0.24700756214167494</v>
      </c>
      <c r="N186" s="9">
        <f t="shared" si="7"/>
        <v>1563.2145278454254</v>
      </c>
      <c r="O186" s="9">
        <f t="shared" si="8"/>
        <v>1987.3265120426811</v>
      </c>
    </row>
    <row r="187" spans="1:15" x14ac:dyDescent="0.25">
      <c r="A187" s="10">
        <v>27</v>
      </c>
      <c r="B187" s="10" t="s">
        <v>206</v>
      </c>
      <c r="C187" s="15">
        <v>528</v>
      </c>
      <c r="D187" s="10" t="s">
        <v>211</v>
      </c>
      <c r="E187" s="10" t="s">
        <v>10</v>
      </c>
      <c r="F187" s="10" t="s">
        <v>488</v>
      </c>
      <c r="G187" s="10" t="s">
        <v>488</v>
      </c>
      <c r="H187" s="10" t="s">
        <v>487</v>
      </c>
      <c r="I187" s="11">
        <v>2438336.7599999998</v>
      </c>
      <c r="J187" s="12">
        <v>0</v>
      </c>
      <c r="K187" s="11">
        <v>409025.26</v>
      </c>
      <c r="L187" s="11">
        <v>19676</v>
      </c>
      <c r="M187" s="3">
        <f t="shared" si="6"/>
        <v>0.17581708442930583</v>
      </c>
      <c r="N187" s="9" t="str">
        <f t="shared" si="7"/>
        <v/>
      </c>
      <c r="O187" s="9">
        <f t="shared" si="8"/>
        <v>1414.5556926552672</v>
      </c>
    </row>
    <row r="188" spans="1:15" x14ac:dyDescent="0.25">
      <c r="A188" s="10">
        <v>27</v>
      </c>
      <c r="B188" s="10" t="s">
        <v>206</v>
      </c>
      <c r="C188" s="15">
        <v>529</v>
      </c>
      <c r="D188" s="10" t="s">
        <v>212</v>
      </c>
      <c r="E188" s="10" t="s">
        <v>7</v>
      </c>
      <c r="F188" s="10" t="s">
        <v>485</v>
      </c>
      <c r="G188" s="10" t="s">
        <v>486</v>
      </c>
      <c r="H188" s="10" t="s">
        <v>488</v>
      </c>
      <c r="I188" s="11">
        <v>642245.57999999996</v>
      </c>
      <c r="J188" s="11">
        <v>69608.210000000006</v>
      </c>
      <c r="K188" s="12">
        <v>0</v>
      </c>
      <c r="L188" s="11">
        <v>46030</v>
      </c>
      <c r="M188" s="3">
        <f t="shared" si="6"/>
        <v>0.18005294797046328</v>
      </c>
      <c r="N188" s="9">
        <f t="shared" si="7"/>
        <v>1139.4848870553535</v>
      </c>
      <c r="O188" s="9">
        <f t="shared" si="8"/>
        <v>1448.6357987206391</v>
      </c>
    </row>
    <row r="189" spans="1:15" x14ac:dyDescent="0.25">
      <c r="A189" s="10">
        <v>27</v>
      </c>
      <c r="B189" s="10" t="s">
        <v>206</v>
      </c>
      <c r="C189" s="15">
        <v>530</v>
      </c>
      <c r="D189" s="10" t="s">
        <v>213</v>
      </c>
      <c r="E189" s="10" t="s">
        <v>7</v>
      </c>
      <c r="F189" s="10" t="s">
        <v>485</v>
      </c>
      <c r="G189" s="10" t="s">
        <v>488</v>
      </c>
      <c r="H189" s="10" t="s">
        <v>488</v>
      </c>
      <c r="I189" s="11">
        <v>158595.54999999999</v>
      </c>
      <c r="J189" s="11">
        <v>33564.410000000003</v>
      </c>
      <c r="K189" s="12">
        <v>0</v>
      </c>
      <c r="L189" s="11">
        <v>12358.76</v>
      </c>
      <c r="M189" s="3">
        <f t="shared" si="6"/>
        <v>0.28956152931150975</v>
      </c>
      <c r="N189" s="9">
        <f t="shared" si="7"/>
        <v>1832.5219900161137</v>
      </c>
      <c r="O189" s="9" t="str">
        <f t="shared" si="8"/>
        <v/>
      </c>
    </row>
    <row r="190" spans="1:15" x14ac:dyDescent="0.25">
      <c r="A190" s="10">
        <v>27</v>
      </c>
      <c r="B190" s="10" t="s">
        <v>206</v>
      </c>
      <c r="C190" s="15">
        <v>533</v>
      </c>
      <c r="D190" s="10" t="s">
        <v>214</v>
      </c>
      <c r="E190" s="10" t="s">
        <v>7</v>
      </c>
      <c r="F190" s="10" t="s">
        <v>485</v>
      </c>
      <c r="G190" s="10" t="s">
        <v>488</v>
      </c>
      <c r="H190" s="10" t="s">
        <v>488</v>
      </c>
      <c r="I190" s="11">
        <v>101041.18</v>
      </c>
      <c r="J190" s="11">
        <v>18168.490000000002</v>
      </c>
      <c r="K190" s="12">
        <v>0</v>
      </c>
      <c r="L190" s="11">
        <v>19017.11</v>
      </c>
      <c r="M190" s="3">
        <f t="shared" si="6"/>
        <v>0.35299999999999998</v>
      </c>
      <c r="N190" s="9">
        <f t="shared" si="7"/>
        <v>2233.9993299999996</v>
      </c>
      <c r="O190" s="9" t="str">
        <f t="shared" si="8"/>
        <v/>
      </c>
    </row>
    <row r="191" spans="1:15" x14ac:dyDescent="0.25">
      <c r="A191" s="10">
        <v>27</v>
      </c>
      <c r="B191" s="10" t="s">
        <v>206</v>
      </c>
      <c r="C191" s="15">
        <v>534</v>
      </c>
      <c r="D191" s="10" t="s">
        <v>215</v>
      </c>
      <c r="E191" s="10" t="s">
        <v>7</v>
      </c>
      <c r="F191" s="10" t="s">
        <v>485</v>
      </c>
      <c r="G191" s="10" t="s">
        <v>488</v>
      </c>
      <c r="H191" s="10" t="s">
        <v>488</v>
      </c>
      <c r="I191" s="11">
        <v>219914.6</v>
      </c>
      <c r="J191" s="11">
        <v>39367.79</v>
      </c>
      <c r="K191" s="12">
        <v>0</v>
      </c>
      <c r="L191" s="11">
        <v>43038.03</v>
      </c>
      <c r="M191" s="3">
        <f t="shared" si="6"/>
        <v>0.35299999999999998</v>
      </c>
      <c r="N191" s="9">
        <f t="shared" si="7"/>
        <v>2233.9993299999996</v>
      </c>
      <c r="O191" s="9" t="str">
        <f t="shared" si="8"/>
        <v/>
      </c>
    </row>
    <row r="192" spans="1:15" x14ac:dyDescent="0.25">
      <c r="A192" s="10">
        <v>28</v>
      </c>
      <c r="B192" s="10" t="s">
        <v>216</v>
      </c>
      <c r="C192" s="15">
        <v>536</v>
      </c>
      <c r="D192" s="10" t="s">
        <v>217</v>
      </c>
      <c r="E192" s="10" t="s">
        <v>7</v>
      </c>
      <c r="F192" s="10" t="s">
        <v>485</v>
      </c>
      <c r="G192" s="10" t="s">
        <v>488</v>
      </c>
      <c r="H192" s="10" t="s">
        <v>488</v>
      </c>
      <c r="I192" s="11">
        <v>232832.22</v>
      </c>
      <c r="J192" s="11">
        <v>51392.43</v>
      </c>
      <c r="K192" s="12">
        <v>0</v>
      </c>
      <c r="L192" s="11">
        <v>84643.55</v>
      </c>
      <c r="M192" s="3">
        <f t="shared" si="6"/>
        <v>0.35299999999999998</v>
      </c>
      <c r="N192" s="9">
        <f t="shared" si="7"/>
        <v>2233.9993299999996</v>
      </c>
      <c r="O192" s="9" t="str">
        <f t="shared" si="8"/>
        <v/>
      </c>
    </row>
    <row r="193" spans="1:15" x14ac:dyDescent="0.25">
      <c r="A193" s="10">
        <v>28</v>
      </c>
      <c r="B193" s="10" t="s">
        <v>216</v>
      </c>
      <c r="C193" s="15">
        <v>537</v>
      </c>
      <c r="D193" s="10" t="s">
        <v>218</v>
      </c>
      <c r="E193" s="10" t="s">
        <v>7</v>
      </c>
      <c r="F193" s="10" t="s">
        <v>485</v>
      </c>
      <c r="G193" s="10" t="s">
        <v>486</v>
      </c>
      <c r="H193" s="10" t="s">
        <v>488</v>
      </c>
      <c r="I193" s="11">
        <v>1405805.05</v>
      </c>
      <c r="J193" s="11">
        <v>184071.23</v>
      </c>
      <c r="K193" s="12">
        <v>0</v>
      </c>
      <c r="L193" s="11">
        <v>238518.88</v>
      </c>
      <c r="M193" s="3">
        <f t="shared" si="6"/>
        <v>0.30060363632923354</v>
      </c>
      <c r="N193" s="9">
        <f t="shared" si="7"/>
        <v>1902.4031789095507</v>
      </c>
      <c r="O193" s="9">
        <f t="shared" si="8"/>
        <v>2418.5396224868446</v>
      </c>
    </row>
    <row r="194" spans="1:15" x14ac:dyDescent="0.25">
      <c r="A194" s="10">
        <v>28</v>
      </c>
      <c r="B194" s="10" t="s">
        <v>216</v>
      </c>
      <c r="C194" s="15">
        <v>538</v>
      </c>
      <c r="D194" s="10" t="s">
        <v>219</v>
      </c>
      <c r="E194" s="10" t="s">
        <v>10</v>
      </c>
      <c r="F194" s="10" t="s">
        <v>488</v>
      </c>
      <c r="G194" s="10" t="s">
        <v>488</v>
      </c>
      <c r="H194" s="10" t="s">
        <v>487</v>
      </c>
      <c r="I194" s="11">
        <v>1004571.91</v>
      </c>
      <c r="J194" s="12">
        <v>0</v>
      </c>
      <c r="K194" s="11">
        <v>133908.04999999999</v>
      </c>
      <c r="L194" s="11">
        <v>253555.1</v>
      </c>
      <c r="M194" s="3">
        <f t="shared" si="6"/>
        <v>0.35299999999999998</v>
      </c>
      <c r="N194" s="9" t="str">
        <f t="shared" si="7"/>
        <v/>
      </c>
      <c r="O194" s="9">
        <f t="shared" si="8"/>
        <v>2840.1003299999998</v>
      </c>
    </row>
    <row r="195" spans="1:15" x14ac:dyDescent="0.25">
      <c r="A195" s="10">
        <v>28</v>
      </c>
      <c r="B195" s="10" t="s">
        <v>216</v>
      </c>
      <c r="C195" s="15">
        <v>540</v>
      </c>
      <c r="D195" s="10" t="s">
        <v>220</v>
      </c>
      <c r="E195" s="10" t="s">
        <v>13</v>
      </c>
      <c r="F195" s="10" t="s">
        <v>485</v>
      </c>
      <c r="G195" s="10" t="s">
        <v>486</v>
      </c>
      <c r="H195" s="10" t="s">
        <v>487</v>
      </c>
      <c r="I195" s="11">
        <v>2249981.36</v>
      </c>
      <c r="J195" s="11">
        <v>155500.68</v>
      </c>
      <c r="K195" s="11">
        <v>112603.94</v>
      </c>
      <c r="L195" s="11">
        <v>478070.05</v>
      </c>
      <c r="M195" s="3">
        <f t="shared" si="6"/>
        <v>0.3316359340861384</v>
      </c>
      <c r="N195" s="9">
        <f t="shared" si="7"/>
        <v>2098.7944888168763</v>
      </c>
      <c r="O195" s="9">
        <f t="shared" si="8"/>
        <v>2668.2133876427756</v>
      </c>
    </row>
    <row r="196" spans="1:15" x14ac:dyDescent="0.25">
      <c r="A196" s="10">
        <v>28</v>
      </c>
      <c r="B196" s="10" t="s">
        <v>216</v>
      </c>
      <c r="C196" s="15">
        <v>543</v>
      </c>
      <c r="D196" s="10" t="s">
        <v>221</v>
      </c>
      <c r="E196" s="10" t="s">
        <v>13</v>
      </c>
      <c r="F196" s="10" t="s">
        <v>485</v>
      </c>
      <c r="G196" s="10" t="s">
        <v>486</v>
      </c>
      <c r="H196" s="10" t="s">
        <v>487</v>
      </c>
      <c r="I196" s="11">
        <v>1295332.52</v>
      </c>
      <c r="J196" s="11">
        <v>84109.4</v>
      </c>
      <c r="K196" s="11">
        <v>80811</v>
      </c>
      <c r="L196" s="11">
        <v>249431.9</v>
      </c>
      <c r="M196" s="3">
        <f t="shared" si="6"/>
        <v>0.31988102946724445</v>
      </c>
      <c r="N196" s="9">
        <f t="shared" si="7"/>
        <v>2024.4022818966978</v>
      </c>
      <c r="O196" s="9">
        <f t="shared" si="8"/>
        <v>2573.6380094919564</v>
      </c>
    </row>
    <row r="197" spans="1:15" x14ac:dyDescent="0.25">
      <c r="A197" s="10">
        <v>28</v>
      </c>
      <c r="B197" s="10" t="s">
        <v>216</v>
      </c>
      <c r="C197" s="15">
        <v>546</v>
      </c>
      <c r="D197" s="10" t="s">
        <v>222</v>
      </c>
      <c r="E197" s="10" t="s">
        <v>13</v>
      </c>
      <c r="F197" s="10" t="s">
        <v>485</v>
      </c>
      <c r="G197" s="10" t="s">
        <v>486</v>
      </c>
      <c r="H197" s="10" t="s">
        <v>487</v>
      </c>
      <c r="I197" s="11">
        <v>3877815.67</v>
      </c>
      <c r="J197" s="11">
        <v>797878.92</v>
      </c>
      <c r="K197" s="11">
        <v>468595.56</v>
      </c>
      <c r="L197" s="11">
        <v>765493.91</v>
      </c>
      <c r="M197" s="3">
        <f t="shared" si="6"/>
        <v>0.35299999999999998</v>
      </c>
      <c r="N197" s="9">
        <f t="shared" si="7"/>
        <v>2233.9993299999996</v>
      </c>
      <c r="O197" s="9">
        <f t="shared" si="8"/>
        <v>2840.1003299999998</v>
      </c>
    </row>
    <row r="198" spans="1:15" x14ac:dyDescent="0.25">
      <c r="A198" s="10">
        <v>29</v>
      </c>
      <c r="B198" s="10" t="s">
        <v>223</v>
      </c>
      <c r="C198" s="15">
        <v>547</v>
      </c>
      <c r="D198" s="10" t="s">
        <v>224</v>
      </c>
      <c r="E198" s="10" t="s">
        <v>7</v>
      </c>
      <c r="F198" s="10" t="s">
        <v>485</v>
      </c>
      <c r="G198" s="10" t="s">
        <v>486</v>
      </c>
      <c r="H198" s="10" t="s">
        <v>488</v>
      </c>
      <c r="I198" s="11">
        <v>1240396.22</v>
      </c>
      <c r="J198" s="11">
        <v>160972.62</v>
      </c>
      <c r="K198" s="12">
        <v>0</v>
      </c>
      <c r="L198" s="11">
        <v>284510.17</v>
      </c>
      <c r="M198" s="3">
        <f t="shared" si="6"/>
        <v>0.35299999999999998</v>
      </c>
      <c r="N198" s="9">
        <f t="shared" si="7"/>
        <v>2233.9993299999996</v>
      </c>
      <c r="O198" s="9">
        <f t="shared" si="8"/>
        <v>2840.1003299999998</v>
      </c>
    </row>
    <row r="199" spans="1:15" x14ac:dyDescent="0.25">
      <c r="A199" s="10">
        <v>29</v>
      </c>
      <c r="B199" s="10" t="s">
        <v>223</v>
      </c>
      <c r="C199" s="15">
        <v>548</v>
      </c>
      <c r="D199" s="10" t="s">
        <v>225</v>
      </c>
      <c r="E199" s="10" t="s">
        <v>10</v>
      </c>
      <c r="F199" s="10" t="s">
        <v>488</v>
      </c>
      <c r="G199" s="10" t="s">
        <v>488</v>
      </c>
      <c r="H199" s="10" t="s">
        <v>487</v>
      </c>
      <c r="I199" s="11">
        <v>1057150.2</v>
      </c>
      <c r="J199" s="12">
        <v>0</v>
      </c>
      <c r="K199" s="11">
        <v>131661.68</v>
      </c>
      <c r="L199" s="11">
        <v>312789.82</v>
      </c>
      <c r="M199" s="3">
        <f t="shared" si="6"/>
        <v>0.35299999999999998</v>
      </c>
      <c r="N199" s="9" t="str">
        <f t="shared" si="7"/>
        <v/>
      </c>
      <c r="O199" s="9">
        <f t="shared" si="8"/>
        <v>2840.1003299999998</v>
      </c>
    </row>
    <row r="200" spans="1:15" x14ac:dyDescent="0.25">
      <c r="A200" s="10">
        <v>29</v>
      </c>
      <c r="B200" s="10" t="s">
        <v>223</v>
      </c>
      <c r="C200" s="15">
        <v>566</v>
      </c>
      <c r="D200" s="10" t="s">
        <v>226</v>
      </c>
      <c r="E200" s="10" t="s">
        <v>7</v>
      </c>
      <c r="F200" s="10" t="s">
        <v>485</v>
      </c>
      <c r="G200" s="10" t="s">
        <v>488</v>
      </c>
      <c r="H200" s="10" t="s">
        <v>488</v>
      </c>
      <c r="I200" s="11">
        <v>381143.75</v>
      </c>
      <c r="J200" s="11">
        <v>74337.36</v>
      </c>
      <c r="K200" s="12">
        <v>0</v>
      </c>
      <c r="L200" s="11">
        <v>76106.45</v>
      </c>
      <c r="M200" s="3">
        <f t="shared" si="6"/>
        <v>0.35299999999999998</v>
      </c>
      <c r="N200" s="9">
        <f t="shared" si="7"/>
        <v>2233.9993299999996</v>
      </c>
      <c r="O200" s="9" t="str">
        <f t="shared" si="8"/>
        <v/>
      </c>
    </row>
    <row r="201" spans="1:15" x14ac:dyDescent="0.25">
      <c r="A201" s="10">
        <v>30</v>
      </c>
      <c r="B201" s="10" t="s">
        <v>227</v>
      </c>
      <c r="C201" s="15">
        <v>570</v>
      </c>
      <c r="D201" s="10" t="s">
        <v>228</v>
      </c>
      <c r="E201" s="10" t="s">
        <v>13</v>
      </c>
      <c r="F201" s="10" t="s">
        <v>485</v>
      </c>
      <c r="G201" s="10" t="s">
        <v>486</v>
      </c>
      <c r="H201" s="10" t="s">
        <v>487</v>
      </c>
      <c r="I201" s="11">
        <v>2235643.23</v>
      </c>
      <c r="J201" s="11">
        <v>252395.76</v>
      </c>
      <c r="K201" s="11">
        <v>206505.62</v>
      </c>
      <c r="L201" s="11">
        <v>522462.63</v>
      </c>
      <c r="M201" s="3">
        <f t="shared" ref="M201:M264" si="9">IF((J201+K201+L201)/I201&gt;0.353,0.353,((J201+K201+L201)/I201))</f>
        <v>0.35299999999999998</v>
      </c>
      <c r="N201" s="9">
        <f t="shared" si="7"/>
        <v>2233.9993299999996</v>
      </c>
      <c r="O201" s="9">
        <f t="shared" si="8"/>
        <v>2840.1003299999998</v>
      </c>
    </row>
    <row r="202" spans="1:15" x14ac:dyDescent="0.25">
      <c r="A202" s="10">
        <v>31</v>
      </c>
      <c r="B202" s="10" t="s">
        <v>229</v>
      </c>
      <c r="C202" s="15">
        <v>577</v>
      </c>
      <c r="D202" s="10" t="s">
        <v>230</v>
      </c>
      <c r="E202" s="10" t="s">
        <v>13</v>
      </c>
      <c r="F202" s="10" t="s">
        <v>485</v>
      </c>
      <c r="G202" s="10" t="s">
        <v>486</v>
      </c>
      <c r="H202" s="10" t="s">
        <v>487</v>
      </c>
      <c r="I202" s="11">
        <v>1838855.49</v>
      </c>
      <c r="J202" s="11">
        <v>123962.25</v>
      </c>
      <c r="K202" s="11">
        <v>86143.26</v>
      </c>
      <c r="L202" s="11">
        <v>333997.51</v>
      </c>
      <c r="M202" s="3">
        <f t="shared" si="9"/>
        <v>0.29589221282418449</v>
      </c>
      <c r="N202" s="9">
        <f t="shared" ref="N202:N265" si="10">IF(F202="E",M202*$N$6,"")</f>
        <v>1872.5864170012621</v>
      </c>
      <c r="O202" s="9">
        <f t="shared" ref="O202:O265" si="11">IF(OR(G202="M",H202="H"),M202*$O$6,"")</f>
        <v>2380.6333464203867</v>
      </c>
    </row>
    <row r="203" spans="1:15" x14ac:dyDescent="0.25">
      <c r="A203" s="10">
        <v>31</v>
      </c>
      <c r="B203" s="10" t="s">
        <v>229</v>
      </c>
      <c r="C203" s="15">
        <v>579</v>
      </c>
      <c r="D203" s="10" t="s">
        <v>231</v>
      </c>
      <c r="E203" s="10" t="s">
        <v>13</v>
      </c>
      <c r="F203" s="10" t="s">
        <v>485</v>
      </c>
      <c r="G203" s="10" t="s">
        <v>486</v>
      </c>
      <c r="H203" s="10" t="s">
        <v>487</v>
      </c>
      <c r="I203" s="11">
        <v>3152756.47</v>
      </c>
      <c r="J203" s="11">
        <v>154788.6</v>
      </c>
      <c r="K203" s="11">
        <v>116770.34</v>
      </c>
      <c r="L203" s="11">
        <v>545899.19999999995</v>
      </c>
      <c r="M203" s="3">
        <f t="shared" si="9"/>
        <v>0.25928362935054095</v>
      </c>
      <c r="N203" s="9">
        <f t="shared" si="10"/>
        <v>1640.9049695441267</v>
      </c>
      <c r="O203" s="9">
        <f t="shared" si="11"/>
        <v>2086.0949611390056</v>
      </c>
    </row>
    <row r="204" spans="1:15" x14ac:dyDescent="0.25">
      <c r="A204" s="10">
        <v>31</v>
      </c>
      <c r="B204" s="10" t="s">
        <v>229</v>
      </c>
      <c r="C204" s="15">
        <v>582</v>
      </c>
      <c r="D204" s="10" t="s">
        <v>232</v>
      </c>
      <c r="E204" s="10" t="s">
        <v>13</v>
      </c>
      <c r="F204" s="10" t="s">
        <v>485</v>
      </c>
      <c r="G204" s="10" t="s">
        <v>486</v>
      </c>
      <c r="H204" s="10" t="s">
        <v>487</v>
      </c>
      <c r="I204" s="11">
        <v>2008843.99</v>
      </c>
      <c r="J204" s="11">
        <v>137325.75</v>
      </c>
      <c r="K204" s="11">
        <v>99442.79</v>
      </c>
      <c r="L204" s="11">
        <v>353046.16</v>
      </c>
      <c r="M204" s="3">
        <f t="shared" si="9"/>
        <v>0.29360901241514525</v>
      </c>
      <c r="N204" s="9">
        <f t="shared" si="10"/>
        <v>1858.1369320606123</v>
      </c>
      <c r="O204" s="9">
        <f t="shared" si="11"/>
        <v>2362.2636063774166</v>
      </c>
    </row>
    <row r="205" spans="1:15" x14ac:dyDescent="0.25">
      <c r="A205" s="10">
        <v>32</v>
      </c>
      <c r="B205" s="10" t="s">
        <v>233</v>
      </c>
      <c r="C205" s="15">
        <v>583</v>
      </c>
      <c r="D205" s="10" t="s">
        <v>234</v>
      </c>
      <c r="E205" s="10" t="s">
        <v>7</v>
      </c>
      <c r="F205" s="10" t="s">
        <v>485</v>
      </c>
      <c r="G205" s="10" t="s">
        <v>486</v>
      </c>
      <c r="H205" s="10" t="s">
        <v>488</v>
      </c>
      <c r="I205" s="11">
        <v>43181480.020000003</v>
      </c>
      <c r="J205" s="11">
        <v>5049599.33</v>
      </c>
      <c r="K205" s="12">
        <v>0</v>
      </c>
      <c r="L205" s="11">
        <v>8744553.6400000006</v>
      </c>
      <c r="M205" s="3">
        <f t="shared" si="9"/>
        <v>0.31944604408211758</v>
      </c>
      <c r="N205" s="9">
        <f t="shared" si="10"/>
        <v>2021.6494290385301</v>
      </c>
      <c r="O205" s="9">
        <f t="shared" si="11"/>
        <v>2570.1382867275261</v>
      </c>
    </row>
    <row r="206" spans="1:15" x14ac:dyDescent="0.25">
      <c r="A206" s="10">
        <v>32</v>
      </c>
      <c r="B206" s="10" t="s">
        <v>233</v>
      </c>
      <c r="C206" s="15">
        <v>584</v>
      </c>
      <c r="D206" s="10" t="s">
        <v>235</v>
      </c>
      <c r="E206" s="10" t="s">
        <v>10</v>
      </c>
      <c r="F206" s="10" t="s">
        <v>488</v>
      </c>
      <c r="G206" s="10" t="s">
        <v>488</v>
      </c>
      <c r="H206" s="10" t="s">
        <v>487</v>
      </c>
      <c r="I206" s="11">
        <v>34591337.810000002</v>
      </c>
      <c r="J206" s="12">
        <v>0</v>
      </c>
      <c r="K206" s="11">
        <v>5049203.3</v>
      </c>
      <c r="L206" s="11">
        <v>6697868.2400000002</v>
      </c>
      <c r="M206" s="3">
        <f t="shared" si="9"/>
        <v>0.3395957567331796</v>
      </c>
      <c r="N206" s="9" t="str">
        <f t="shared" si="10"/>
        <v/>
      </c>
      <c r="O206" s="9">
        <f t="shared" si="11"/>
        <v>2732.2550163300371</v>
      </c>
    </row>
    <row r="207" spans="1:15" x14ac:dyDescent="0.25">
      <c r="A207" s="10">
        <v>32</v>
      </c>
      <c r="B207" s="10" t="s">
        <v>233</v>
      </c>
      <c r="C207" s="15">
        <v>586</v>
      </c>
      <c r="D207" s="10" t="s">
        <v>236</v>
      </c>
      <c r="E207" s="10" t="s">
        <v>7</v>
      </c>
      <c r="F207" s="10" t="s">
        <v>485</v>
      </c>
      <c r="G207" s="10" t="s">
        <v>486</v>
      </c>
      <c r="H207" s="10" t="s">
        <v>488</v>
      </c>
      <c r="I207" s="11">
        <v>11056763.4</v>
      </c>
      <c r="J207" s="11">
        <v>1605764.14</v>
      </c>
      <c r="K207" s="12">
        <v>0</v>
      </c>
      <c r="L207" s="11">
        <v>1513511.46</v>
      </c>
      <c r="M207" s="3">
        <f t="shared" si="9"/>
        <v>0.28211470998827737</v>
      </c>
      <c r="N207" s="9">
        <f t="shared" si="10"/>
        <v>1785.393974778912</v>
      </c>
      <c r="O207" s="9">
        <f t="shared" si="11"/>
        <v>2269.784931828784</v>
      </c>
    </row>
    <row r="208" spans="1:15" x14ac:dyDescent="0.25">
      <c r="A208" s="10">
        <v>32</v>
      </c>
      <c r="B208" s="10" t="s">
        <v>233</v>
      </c>
      <c r="C208" s="15">
        <v>588</v>
      </c>
      <c r="D208" s="10" t="s">
        <v>237</v>
      </c>
      <c r="E208" s="10" t="s">
        <v>7</v>
      </c>
      <c r="F208" s="10" t="s">
        <v>485</v>
      </c>
      <c r="G208" s="10" t="s">
        <v>486</v>
      </c>
      <c r="H208" s="10" t="s">
        <v>488</v>
      </c>
      <c r="I208" s="11">
        <v>4401483.51</v>
      </c>
      <c r="J208" s="11">
        <v>387450.75</v>
      </c>
      <c r="K208" s="12">
        <v>0</v>
      </c>
      <c r="L208" s="11">
        <v>852689.03</v>
      </c>
      <c r="M208" s="3">
        <f t="shared" si="9"/>
        <v>0.28175495311579618</v>
      </c>
      <c r="N208" s="9">
        <f t="shared" si="10"/>
        <v>1783.1172138381587</v>
      </c>
      <c r="O208" s="9">
        <f t="shared" si="11"/>
        <v>2266.890468337981</v>
      </c>
    </row>
    <row r="209" spans="1:15" x14ac:dyDescent="0.25">
      <c r="A209" s="10">
        <v>32</v>
      </c>
      <c r="B209" s="10" t="s">
        <v>233</v>
      </c>
      <c r="C209" s="15">
        <v>589</v>
      </c>
      <c r="D209" s="10" t="s">
        <v>238</v>
      </c>
      <c r="E209" s="10" t="s">
        <v>7</v>
      </c>
      <c r="F209" s="10" t="s">
        <v>485</v>
      </c>
      <c r="G209" s="10" t="s">
        <v>486</v>
      </c>
      <c r="H209" s="10" t="s">
        <v>488</v>
      </c>
      <c r="I209" s="11">
        <v>789415.7</v>
      </c>
      <c r="J209" s="11">
        <v>95394.99</v>
      </c>
      <c r="K209" s="12">
        <v>0</v>
      </c>
      <c r="L209" s="11">
        <v>59336.71</v>
      </c>
      <c r="M209" s="3">
        <f t="shared" si="9"/>
        <v>0.19600788279229817</v>
      </c>
      <c r="N209" s="9">
        <f t="shared" si="10"/>
        <v>1240.4574471181661</v>
      </c>
      <c r="O209" s="9">
        <f t="shared" si="11"/>
        <v>1577.002981872542</v>
      </c>
    </row>
    <row r="210" spans="1:15" x14ac:dyDescent="0.25">
      <c r="A210" s="10">
        <v>32</v>
      </c>
      <c r="B210" s="10" t="s">
        <v>233</v>
      </c>
      <c r="C210" s="15">
        <v>590</v>
      </c>
      <c r="D210" s="10" t="s">
        <v>239</v>
      </c>
      <c r="E210" s="10" t="s">
        <v>7</v>
      </c>
      <c r="F210" s="10" t="s">
        <v>485</v>
      </c>
      <c r="G210" s="10" t="s">
        <v>486</v>
      </c>
      <c r="H210" s="10" t="s">
        <v>488</v>
      </c>
      <c r="I210" s="11">
        <v>2833072.79</v>
      </c>
      <c r="J210" s="11">
        <v>238332.86</v>
      </c>
      <c r="K210" s="12">
        <v>0</v>
      </c>
      <c r="L210" s="11">
        <v>388078.94</v>
      </c>
      <c r="M210" s="3">
        <f t="shared" si="9"/>
        <v>0.22110684985259416</v>
      </c>
      <c r="N210" s="9">
        <f t="shared" si="10"/>
        <v>1399.2990210456258</v>
      </c>
      <c r="O210" s="9">
        <f t="shared" si="11"/>
        <v>1778.9394822425299</v>
      </c>
    </row>
    <row r="211" spans="1:15" x14ac:dyDescent="0.25">
      <c r="A211" s="10">
        <v>32</v>
      </c>
      <c r="B211" s="10" t="s">
        <v>233</v>
      </c>
      <c r="C211" s="15">
        <v>591</v>
      </c>
      <c r="D211" s="10" t="s">
        <v>240</v>
      </c>
      <c r="E211" s="10" t="s">
        <v>7</v>
      </c>
      <c r="F211" s="10" t="s">
        <v>485</v>
      </c>
      <c r="G211" s="10" t="s">
        <v>486</v>
      </c>
      <c r="H211" s="10" t="s">
        <v>488</v>
      </c>
      <c r="I211" s="11">
        <v>530633.15</v>
      </c>
      <c r="J211" s="11">
        <v>42768.06</v>
      </c>
      <c r="K211" s="12">
        <v>0</v>
      </c>
      <c r="L211" s="11">
        <v>52123.62</v>
      </c>
      <c r="M211" s="3">
        <f t="shared" si="9"/>
        <v>0.17882727454928135</v>
      </c>
      <c r="N211" s="9">
        <f t="shared" si="10"/>
        <v>1131.7280779853274</v>
      </c>
      <c r="O211" s="9">
        <f t="shared" si="11"/>
        <v>1438.7745083864434</v>
      </c>
    </row>
    <row r="212" spans="1:15" x14ac:dyDescent="0.25">
      <c r="A212" s="10">
        <v>32</v>
      </c>
      <c r="B212" s="10" t="s">
        <v>233</v>
      </c>
      <c r="C212" s="15">
        <v>592</v>
      </c>
      <c r="D212" s="10" t="s">
        <v>241</v>
      </c>
      <c r="E212" s="10" t="s">
        <v>7</v>
      </c>
      <c r="F212" s="10" t="s">
        <v>485</v>
      </c>
      <c r="G212" s="10" t="s">
        <v>486</v>
      </c>
      <c r="H212" s="10" t="s">
        <v>488</v>
      </c>
      <c r="I212" s="11">
        <v>1300670.6200000001</v>
      </c>
      <c r="J212" s="11">
        <v>401428.24</v>
      </c>
      <c r="K212" s="12">
        <v>0</v>
      </c>
      <c r="L212" s="11">
        <v>245949.07</v>
      </c>
      <c r="M212" s="3">
        <f t="shared" si="9"/>
        <v>0.35299999999999998</v>
      </c>
      <c r="N212" s="9">
        <f t="shared" si="10"/>
        <v>2233.9993299999996</v>
      </c>
      <c r="O212" s="9">
        <f t="shared" si="11"/>
        <v>2840.1003299999998</v>
      </c>
    </row>
    <row r="213" spans="1:15" x14ac:dyDescent="0.25">
      <c r="A213" s="10">
        <v>32</v>
      </c>
      <c r="B213" s="10" t="s">
        <v>233</v>
      </c>
      <c r="C213" s="15">
        <v>593</v>
      </c>
      <c r="D213" s="10" t="s">
        <v>242</v>
      </c>
      <c r="E213" s="10" t="s">
        <v>7</v>
      </c>
      <c r="F213" s="10" t="s">
        <v>485</v>
      </c>
      <c r="G213" s="10" t="s">
        <v>486</v>
      </c>
      <c r="H213" s="10" t="s">
        <v>488</v>
      </c>
      <c r="I213" s="11">
        <v>4501334.8</v>
      </c>
      <c r="J213" s="11">
        <v>459210.58</v>
      </c>
      <c r="K213" s="12">
        <v>0</v>
      </c>
      <c r="L213" s="11">
        <v>870794.51</v>
      </c>
      <c r="M213" s="3">
        <f t="shared" si="9"/>
        <v>0.29546904398224283</v>
      </c>
      <c r="N213" s="9">
        <f t="shared" si="10"/>
        <v>1869.9083464364617</v>
      </c>
      <c r="O213" s="9">
        <f t="shared" si="11"/>
        <v>2377.2286949539725</v>
      </c>
    </row>
    <row r="214" spans="1:15" x14ac:dyDescent="0.25">
      <c r="A214" s="10">
        <v>32</v>
      </c>
      <c r="B214" s="10" t="s">
        <v>233</v>
      </c>
      <c r="C214" s="15">
        <v>594</v>
      </c>
      <c r="D214" s="10" t="s">
        <v>243</v>
      </c>
      <c r="E214" s="10" t="s">
        <v>7</v>
      </c>
      <c r="F214" s="10" t="s">
        <v>485</v>
      </c>
      <c r="G214" s="10" t="s">
        <v>488</v>
      </c>
      <c r="H214" s="10" t="s">
        <v>488</v>
      </c>
      <c r="I214" s="11">
        <v>153471.47</v>
      </c>
      <c r="J214" s="11">
        <v>41153.160000000003</v>
      </c>
      <c r="K214" s="12">
        <v>0</v>
      </c>
      <c r="L214" s="11">
        <v>28708.959999999999</v>
      </c>
      <c r="M214" s="3">
        <f t="shared" si="9"/>
        <v>0.35299999999999998</v>
      </c>
      <c r="N214" s="9">
        <f t="shared" si="10"/>
        <v>2233.9993299999996</v>
      </c>
      <c r="O214" s="9" t="str">
        <f t="shared" si="11"/>
        <v/>
      </c>
    </row>
    <row r="215" spans="1:15" x14ac:dyDescent="0.25">
      <c r="A215" s="10">
        <v>32</v>
      </c>
      <c r="B215" s="10" t="s">
        <v>233</v>
      </c>
      <c r="C215" s="15">
        <v>595</v>
      </c>
      <c r="D215" s="10" t="s">
        <v>244</v>
      </c>
      <c r="E215" s="10" t="s">
        <v>7</v>
      </c>
      <c r="F215" s="10" t="s">
        <v>485</v>
      </c>
      <c r="G215" s="10" t="s">
        <v>486</v>
      </c>
      <c r="H215" s="10" t="s">
        <v>488</v>
      </c>
      <c r="I215" s="11">
        <v>1766269.6</v>
      </c>
      <c r="J215" s="11">
        <v>191707.08</v>
      </c>
      <c r="K215" s="12">
        <v>0</v>
      </c>
      <c r="L215" s="11">
        <v>313759.83</v>
      </c>
      <c r="M215" s="3">
        <f t="shared" si="9"/>
        <v>0.28617766506313647</v>
      </c>
      <c r="N215" s="9">
        <f t="shared" si="10"/>
        <v>1811.106832895216</v>
      </c>
      <c r="O215" s="9">
        <f t="shared" si="11"/>
        <v>2302.4738838086214</v>
      </c>
    </row>
    <row r="216" spans="1:15" x14ac:dyDescent="0.25">
      <c r="A216" s="10">
        <v>32</v>
      </c>
      <c r="B216" s="10" t="s">
        <v>233</v>
      </c>
      <c r="C216" s="15">
        <v>596</v>
      </c>
      <c r="D216" s="10" t="s">
        <v>245</v>
      </c>
      <c r="E216" s="10" t="s">
        <v>7</v>
      </c>
      <c r="F216" s="10" t="s">
        <v>485</v>
      </c>
      <c r="G216" s="10" t="s">
        <v>486</v>
      </c>
      <c r="H216" s="10" t="s">
        <v>488</v>
      </c>
      <c r="I216" s="11">
        <v>435576.44</v>
      </c>
      <c r="J216" s="11">
        <v>122980.49</v>
      </c>
      <c r="K216" s="12">
        <v>0</v>
      </c>
      <c r="L216" s="11">
        <v>84016.81</v>
      </c>
      <c r="M216" s="3">
        <f t="shared" si="9"/>
        <v>0.35299999999999998</v>
      </c>
      <c r="N216" s="9">
        <f t="shared" si="10"/>
        <v>2233.9993299999996</v>
      </c>
      <c r="O216" s="9">
        <f t="shared" si="11"/>
        <v>2840.1003299999998</v>
      </c>
    </row>
    <row r="217" spans="1:15" x14ac:dyDescent="0.25">
      <c r="A217" s="10">
        <v>32</v>
      </c>
      <c r="B217" s="10" t="s">
        <v>233</v>
      </c>
      <c r="C217" s="15">
        <v>597</v>
      </c>
      <c r="D217" s="10" t="s">
        <v>246</v>
      </c>
      <c r="E217" s="10" t="s">
        <v>7</v>
      </c>
      <c r="F217" s="10" t="s">
        <v>485</v>
      </c>
      <c r="G217" s="10" t="s">
        <v>486</v>
      </c>
      <c r="H217" s="10" t="s">
        <v>488</v>
      </c>
      <c r="I217" s="11">
        <v>1624090.19</v>
      </c>
      <c r="J217" s="11">
        <v>333259.03000000003</v>
      </c>
      <c r="K217" s="12">
        <v>0</v>
      </c>
      <c r="L217" s="11">
        <v>354671.8</v>
      </c>
      <c r="M217" s="3">
        <f t="shared" si="9"/>
        <v>0.35299999999999998</v>
      </c>
      <c r="N217" s="9">
        <f t="shared" si="10"/>
        <v>2233.9993299999996</v>
      </c>
      <c r="O217" s="9">
        <f t="shared" si="11"/>
        <v>2840.1003299999998</v>
      </c>
    </row>
    <row r="218" spans="1:15" x14ac:dyDescent="0.25">
      <c r="A218" s="10">
        <v>32</v>
      </c>
      <c r="B218" s="10" t="s">
        <v>233</v>
      </c>
      <c r="C218" s="15">
        <v>599</v>
      </c>
      <c r="D218" s="10" t="s">
        <v>247</v>
      </c>
      <c r="E218" s="10" t="s">
        <v>13</v>
      </c>
      <c r="F218" s="10" t="s">
        <v>485</v>
      </c>
      <c r="G218" s="10" t="s">
        <v>486</v>
      </c>
      <c r="H218" s="10" t="s">
        <v>487</v>
      </c>
      <c r="I218" s="11">
        <v>10949996.91</v>
      </c>
      <c r="J218" s="11">
        <v>544208.69999999995</v>
      </c>
      <c r="K218" s="11">
        <v>333547.27</v>
      </c>
      <c r="L218" s="11">
        <v>1221291.6200000001</v>
      </c>
      <c r="M218" s="3">
        <f t="shared" si="9"/>
        <v>0.19169389793005887</v>
      </c>
      <c r="N218" s="9">
        <f t="shared" si="10"/>
        <v>1213.1559193791497</v>
      </c>
      <c r="O218" s="9">
        <f t="shared" si="11"/>
        <v>1542.2943421250609</v>
      </c>
    </row>
    <row r="219" spans="1:15" x14ac:dyDescent="0.25">
      <c r="A219" s="10">
        <v>33</v>
      </c>
      <c r="B219" s="10" t="s">
        <v>248</v>
      </c>
      <c r="C219" s="15">
        <v>605</v>
      </c>
      <c r="D219" s="10" t="s">
        <v>249</v>
      </c>
      <c r="E219" s="10" t="s">
        <v>7</v>
      </c>
      <c r="F219" s="10" t="s">
        <v>485</v>
      </c>
      <c r="G219" s="10" t="s">
        <v>486</v>
      </c>
      <c r="H219" s="10" t="s">
        <v>488</v>
      </c>
      <c r="I219" s="11">
        <v>2922123.93</v>
      </c>
      <c r="J219" s="11">
        <v>133217.99</v>
      </c>
      <c r="K219" s="12">
        <v>0</v>
      </c>
      <c r="L219" s="11">
        <v>333541.77</v>
      </c>
      <c r="M219" s="3">
        <f t="shared" si="9"/>
        <v>0.15973304732492985</v>
      </c>
      <c r="N219" s="9">
        <f t="shared" si="10"/>
        <v>1010.8881606310242</v>
      </c>
      <c r="O219" s="9">
        <f t="shared" si="11"/>
        <v>1285.1498028879289</v>
      </c>
    </row>
    <row r="220" spans="1:15" x14ac:dyDescent="0.25">
      <c r="A220" s="10">
        <v>33</v>
      </c>
      <c r="B220" s="10" t="s">
        <v>248</v>
      </c>
      <c r="C220" s="15">
        <v>606</v>
      </c>
      <c r="D220" s="10" t="s">
        <v>250</v>
      </c>
      <c r="E220" s="10" t="s">
        <v>10</v>
      </c>
      <c r="F220" s="10" t="s">
        <v>488</v>
      </c>
      <c r="G220" s="10" t="s">
        <v>488</v>
      </c>
      <c r="H220" s="10" t="s">
        <v>487</v>
      </c>
      <c r="I220" s="11">
        <v>1687357.5</v>
      </c>
      <c r="J220" s="12">
        <v>0</v>
      </c>
      <c r="K220" s="11">
        <v>12810.28</v>
      </c>
      <c r="L220" s="11">
        <v>201537.12</v>
      </c>
      <c r="M220" s="3">
        <f t="shared" si="9"/>
        <v>0.12703140857820586</v>
      </c>
      <c r="N220" s="9" t="str">
        <f t="shared" si="10"/>
        <v/>
      </c>
      <c r="O220" s="9">
        <f t="shared" si="11"/>
        <v>1022.0451711708988</v>
      </c>
    </row>
    <row r="221" spans="1:15" x14ac:dyDescent="0.25">
      <c r="A221" s="10">
        <v>33</v>
      </c>
      <c r="B221" s="10" t="s">
        <v>248</v>
      </c>
      <c r="C221" s="15">
        <v>607</v>
      </c>
      <c r="D221" s="10" t="s">
        <v>251</v>
      </c>
      <c r="E221" s="10" t="s">
        <v>7</v>
      </c>
      <c r="F221" s="10" t="s">
        <v>485</v>
      </c>
      <c r="G221" s="10" t="s">
        <v>486</v>
      </c>
      <c r="H221" s="10" t="s">
        <v>488</v>
      </c>
      <c r="I221" s="11">
        <v>514121.21</v>
      </c>
      <c r="J221" s="11">
        <v>38565.629999999997</v>
      </c>
      <c r="K221" s="12">
        <v>0</v>
      </c>
      <c r="L221" s="12">
        <v>0</v>
      </c>
      <c r="M221" s="3">
        <f t="shared" si="9"/>
        <v>7.5012719276841347E-2</v>
      </c>
      <c r="N221" s="9">
        <f t="shared" si="10"/>
        <v>474.72624534261087</v>
      </c>
      <c r="O221" s="9">
        <f t="shared" si="11"/>
        <v>603.52308434094743</v>
      </c>
    </row>
    <row r="222" spans="1:15" x14ac:dyDescent="0.25">
      <c r="A222" s="10">
        <v>33</v>
      </c>
      <c r="B222" s="10" t="s">
        <v>248</v>
      </c>
      <c r="C222" s="15">
        <v>608</v>
      </c>
      <c r="D222" s="10" t="s">
        <v>252</v>
      </c>
      <c r="E222" s="10" t="s">
        <v>10</v>
      </c>
      <c r="F222" s="10" t="s">
        <v>488</v>
      </c>
      <c r="G222" s="10" t="s">
        <v>488</v>
      </c>
      <c r="H222" s="10" t="s">
        <v>487</v>
      </c>
      <c r="I222" s="11">
        <v>614684.21</v>
      </c>
      <c r="J222" s="12">
        <v>0</v>
      </c>
      <c r="K222" s="11">
        <v>11521.94</v>
      </c>
      <c r="L222" s="11">
        <v>33385.58</v>
      </c>
      <c r="M222" s="3">
        <f t="shared" si="9"/>
        <v>7.3057871455653636E-2</v>
      </c>
      <c r="N222" s="9" t="str">
        <f t="shared" si="10"/>
        <v/>
      </c>
      <c r="O222" s="9">
        <f t="shared" si="11"/>
        <v>587.79514116232144</v>
      </c>
    </row>
    <row r="223" spans="1:15" x14ac:dyDescent="0.25">
      <c r="A223" s="10">
        <v>34</v>
      </c>
      <c r="B223" s="10" t="s">
        <v>253</v>
      </c>
      <c r="C223" s="15">
        <v>612</v>
      </c>
      <c r="D223" s="10" t="s">
        <v>254</v>
      </c>
      <c r="E223" s="10" t="s">
        <v>7</v>
      </c>
      <c r="F223" s="10" t="s">
        <v>485</v>
      </c>
      <c r="G223" s="10" t="s">
        <v>486</v>
      </c>
      <c r="H223" s="10" t="s">
        <v>488</v>
      </c>
      <c r="I223" s="11">
        <v>7026269.9299999997</v>
      </c>
      <c r="J223" s="11">
        <v>1189417.06</v>
      </c>
      <c r="K223" s="12">
        <v>0</v>
      </c>
      <c r="L223" s="11">
        <v>1398952.95</v>
      </c>
      <c r="M223" s="3">
        <f t="shared" si="9"/>
        <v>0.35299999999999998</v>
      </c>
      <c r="N223" s="9">
        <f t="shared" si="10"/>
        <v>2233.9993299999996</v>
      </c>
      <c r="O223" s="9">
        <f t="shared" si="11"/>
        <v>2840.1003299999998</v>
      </c>
    </row>
    <row r="224" spans="1:15" x14ac:dyDescent="0.25">
      <c r="A224" s="10">
        <v>34</v>
      </c>
      <c r="B224" s="10" t="s">
        <v>253</v>
      </c>
      <c r="C224" s="15">
        <v>613</v>
      </c>
      <c r="D224" s="10" t="s">
        <v>255</v>
      </c>
      <c r="E224" s="10" t="s">
        <v>10</v>
      </c>
      <c r="F224" s="10" t="s">
        <v>488</v>
      </c>
      <c r="G224" s="10" t="s">
        <v>488</v>
      </c>
      <c r="H224" s="10" t="s">
        <v>487</v>
      </c>
      <c r="I224" s="11">
        <v>3967440.6</v>
      </c>
      <c r="J224" s="12">
        <v>0</v>
      </c>
      <c r="K224" s="11">
        <v>907495.14</v>
      </c>
      <c r="L224" s="11">
        <v>774350.28</v>
      </c>
      <c r="M224" s="3">
        <f t="shared" si="9"/>
        <v>0.35299999999999998</v>
      </c>
      <c r="N224" s="9" t="str">
        <f t="shared" si="10"/>
        <v/>
      </c>
      <c r="O224" s="9">
        <f t="shared" si="11"/>
        <v>2840.1003299999998</v>
      </c>
    </row>
    <row r="225" spans="1:15" x14ac:dyDescent="0.25">
      <c r="A225" s="10">
        <v>34</v>
      </c>
      <c r="B225" s="10" t="s">
        <v>253</v>
      </c>
      <c r="C225" s="15">
        <v>614</v>
      </c>
      <c r="D225" s="10" t="s">
        <v>256</v>
      </c>
      <c r="E225" s="10" t="s">
        <v>7</v>
      </c>
      <c r="F225" s="10" t="s">
        <v>485</v>
      </c>
      <c r="G225" s="10" t="s">
        <v>486</v>
      </c>
      <c r="H225" s="10" t="s">
        <v>488</v>
      </c>
      <c r="I225" s="11">
        <v>1047656.92</v>
      </c>
      <c r="J225" s="11">
        <v>163986.53</v>
      </c>
      <c r="K225" s="12">
        <v>0</v>
      </c>
      <c r="L225" s="12">
        <v>0</v>
      </c>
      <c r="M225" s="3">
        <f t="shared" si="9"/>
        <v>0.15652693822706767</v>
      </c>
      <c r="N225" s="9">
        <f t="shared" si="10"/>
        <v>990.59794653320273</v>
      </c>
      <c r="O225" s="9">
        <f t="shared" si="11"/>
        <v>1259.354699469078</v>
      </c>
    </row>
    <row r="226" spans="1:15" x14ac:dyDescent="0.25">
      <c r="A226" s="10">
        <v>34</v>
      </c>
      <c r="B226" s="10" t="s">
        <v>253</v>
      </c>
      <c r="C226" s="15">
        <v>617</v>
      </c>
      <c r="D226" s="10" t="s">
        <v>257</v>
      </c>
      <c r="E226" s="10" t="s">
        <v>7</v>
      </c>
      <c r="F226" s="10" t="s">
        <v>485</v>
      </c>
      <c r="G226" s="10" t="s">
        <v>488</v>
      </c>
      <c r="H226" s="10" t="s">
        <v>488</v>
      </c>
      <c r="I226" s="11">
        <v>101695.27</v>
      </c>
      <c r="J226" s="11">
        <v>36554.400000000001</v>
      </c>
      <c r="K226" s="12">
        <v>0</v>
      </c>
      <c r="L226" s="11">
        <v>13580.85</v>
      </c>
      <c r="M226" s="3">
        <f t="shared" si="9"/>
        <v>0.35299999999999998</v>
      </c>
      <c r="N226" s="9">
        <f t="shared" si="10"/>
        <v>2233.9993299999996</v>
      </c>
      <c r="O226" s="9" t="str">
        <f t="shared" si="11"/>
        <v/>
      </c>
    </row>
    <row r="227" spans="1:15" x14ac:dyDescent="0.25">
      <c r="A227" s="10">
        <v>34</v>
      </c>
      <c r="B227" s="10" t="s">
        <v>253</v>
      </c>
      <c r="C227" s="15">
        <v>620</v>
      </c>
      <c r="D227" s="10" t="s">
        <v>258</v>
      </c>
      <c r="E227" s="10" t="s">
        <v>7</v>
      </c>
      <c r="F227" s="10" t="s">
        <v>485</v>
      </c>
      <c r="G227" s="10" t="s">
        <v>486</v>
      </c>
      <c r="H227" s="10" t="s">
        <v>488</v>
      </c>
      <c r="I227" s="11">
        <v>421492.46</v>
      </c>
      <c r="J227" s="11">
        <v>99523.6</v>
      </c>
      <c r="K227" s="12">
        <v>0</v>
      </c>
      <c r="L227" s="11">
        <v>39279.910000000003</v>
      </c>
      <c r="M227" s="3">
        <f t="shared" si="9"/>
        <v>0.32931433696346551</v>
      </c>
      <c r="N227" s="9">
        <f t="shared" si="10"/>
        <v>2084.1020060503574</v>
      </c>
      <c r="O227" s="9">
        <f t="shared" si="11"/>
        <v>2649.5347226166277</v>
      </c>
    </row>
    <row r="228" spans="1:15" x14ac:dyDescent="0.25">
      <c r="A228" s="10">
        <v>35</v>
      </c>
      <c r="B228" s="10" t="s">
        <v>259</v>
      </c>
      <c r="C228" s="15">
        <v>642</v>
      </c>
      <c r="D228" s="10" t="s">
        <v>260</v>
      </c>
      <c r="E228" s="10" t="s">
        <v>13</v>
      </c>
      <c r="F228" s="10" t="s">
        <v>485</v>
      </c>
      <c r="G228" s="10" t="s">
        <v>486</v>
      </c>
      <c r="H228" s="10" t="s">
        <v>487</v>
      </c>
      <c r="I228" s="11">
        <v>1029889.75</v>
      </c>
      <c r="J228" s="11">
        <v>43898.62</v>
      </c>
      <c r="K228" s="11">
        <v>43898.62</v>
      </c>
      <c r="L228" s="11">
        <v>168675.34</v>
      </c>
      <c r="M228" s="3">
        <f t="shared" si="9"/>
        <v>0.24902916064559338</v>
      </c>
      <c r="N228" s="9">
        <f t="shared" si="10"/>
        <v>1576.0084363533088</v>
      </c>
      <c r="O228" s="9">
        <f t="shared" si="11"/>
        <v>2003.5915051817924</v>
      </c>
    </row>
    <row r="229" spans="1:15" x14ac:dyDescent="0.25">
      <c r="A229" s="10">
        <v>36</v>
      </c>
      <c r="B229" s="10" t="s">
        <v>261</v>
      </c>
      <c r="C229" s="15">
        <v>648</v>
      </c>
      <c r="D229" s="10" t="s">
        <v>262</v>
      </c>
      <c r="E229" s="10" t="s">
        <v>13</v>
      </c>
      <c r="F229" s="10" t="s">
        <v>485</v>
      </c>
      <c r="G229" s="10" t="s">
        <v>486</v>
      </c>
      <c r="H229" s="10" t="s">
        <v>487</v>
      </c>
      <c r="I229" s="11">
        <v>1253477.29</v>
      </c>
      <c r="J229" s="11">
        <v>43410.97</v>
      </c>
      <c r="K229" s="11">
        <v>43410.97</v>
      </c>
      <c r="L229" s="11">
        <v>161037.72</v>
      </c>
      <c r="M229" s="3">
        <f t="shared" si="9"/>
        <v>0.19773765506353927</v>
      </c>
      <c r="N229" s="9">
        <f t="shared" si="10"/>
        <v>1251.4045012116651</v>
      </c>
      <c r="O229" s="9">
        <f t="shared" si="11"/>
        <v>1590.9200549557622</v>
      </c>
    </row>
    <row r="230" spans="1:15" x14ac:dyDescent="0.25">
      <c r="A230" s="10">
        <v>36</v>
      </c>
      <c r="B230" s="10" t="s">
        <v>261</v>
      </c>
      <c r="C230" s="15">
        <v>657</v>
      </c>
      <c r="D230" s="10" t="s">
        <v>263</v>
      </c>
      <c r="E230" s="10" t="s">
        <v>10</v>
      </c>
      <c r="F230" s="10" t="s">
        <v>488</v>
      </c>
      <c r="G230" s="10" t="s">
        <v>488</v>
      </c>
      <c r="H230" s="10" t="s">
        <v>487</v>
      </c>
      <c r="I230" s="11">
        <v>541453.36</v>
      </c>
      <c r="J230" s="12">
        <v>0</v>
      </c>
      <c r="K230" s="11">
        <v>45782.46</v>
      </c>
      <c r="L230" s="11">
        <v>134266.45000000001</v>
      </c>
      <c r="M230" s="3">
        <f t="shared" si="9"/>
        <v>0.33252893656436078</v>
      </c>
      <c r="N230" s="9" t="str">
        <f t="shared" si="10"/>
        <v/>
      </c>
      <c r="O230" s="9">
        <f t="shared" si="11"/>
        <v>2675.3981373115867</v>
      </c>
    </row>
    <row r="231" spans="1:15" x14ac:dyDescent="0.25">
      <c r="A231" s="10">
        <v>36</v>
      </c>
      <c r="B231" s="10" t="s">
        <v>261</v>
      </c>
      <c r="C231" s="15">
        <v>659</v>
      </c>
      <c r="D231" s="10" t="s">
        <v>264</v>
      </c>
      <c r="E231" s="10" t="s">
        <v>13</v>
      </c>
      <c r="F231" s="10" t="s">
        <v>485</v>
      </c>
      <c r="G231" s="10" t="s">
        <v>486</v>
      </c>
      <c r="H231" s="10" t="s">
        <v>487</v>
      </c>
      <c r="I231" s="11">
        <v>4630927.7699999996</v>
      </c>
      <c r="J231" s="11">
        <v>247143.13</v>
      </c>
      <c r="K231" s="11">
        <v>133077.07</v>
      </c>
      <c r="L231" s="11">
        <v>900211.49</v>
      </c>
      <c r="M231" s="3">
        <f t="shared" si="9"/>
        <v>0.27649571610571677</v>
      </c>
      <c r="N231" s="9">
        <f t="shared" si="10"/>
        <v>1749.8335539038001</v>
      </c>
      <c r="O231" s="9">
        <f t="shared" si="11"/>
        <v>2224.5766984573156</v>
      </c>
    </row>
    <row r="232" spans="1:15" x14ac:dyDescent="0.25">
      <c r="A232" s="10">
        <v>36</v>
      </c>
      <c r="B232" s="10" t="s">
        <v>261</v>
      </c>
      <c r="C232" s="15">
        <v>663</v>
      </c>
      <c r="D232" s="10" t="s">
        <v>265</v>
      </c>
      <c r="E232" s="10" t="s">
        <v>13</v>
      </c>
      <c r="F232" s="10" t="s">
        <v>485</v>
      </c>
      <c r="G232" s="10" t="s">
        <v>486</v>
      </c>
      <c r="H232" s="10" t="s">
        <v>487</v>
      </c>
      <c r="I232" s="11">
        <v>1007101.95</v>
      </c>
      <c r="J232" s="11">
        <v>57880.15</v>
      </c>
      <c r="K232" s="11">
        <v>67946.259999999995</v>
      </c>
      <c r="L232" s="11">
        <v>291434.03000000003</v>
      </c>
      <c r="M232" s="3">
        <f t="shared" si="9"/>
        <v>0.35299999999999998</v>
      </c>
      <c r="N232" s="9">
        <f t="shared" si="10"/>
        <v>2233.9993299999996</v>
      </c>
      <c r="O232" s="9">
        <f t="shared" si="11"/>
        <v>2840.1003299999998</v>
      </c>
    </row>
    <row r="233" spans="1:15" x14ac:dyDescent="0.25">
      <c r="A233" s="10">
        <v>37</v>
      </c>
      <c r="B233" s="10" t="s">
        <v>266</v>
      </c>
      <c r="C233" s="15">
        <v>671</v>
      </c>
      <c r="D233" s="10" t="s">
        <v>267</v>
      </c>
      <c r="E233" s="10" t="s">
        <v>7</v>
      </c>
      <c r="F233" s="10" t="s">
        <v>485</v>
      </c>
      <c r="G233" s="10" t="s">
        <v>488</v>
      </c>
      <c r="H233" s="10" t="s">
        <v>488</v>
      </c>
      <c r="I233" s="11">
        <v>178797.21</v>
      </c>
      <c r="J233" s="11">
        <v>34743.17</v>
      </c>
      <c r="K233" s="12">
        <v>0</v>
      </c>
      <c r="L233" s="11">
        <v>21382.95</v>
      </c>
      <c r="M233" s="3">
        <f t="shared" si="9"/>
        <v>0.31390937252320661</v>
      </c>
      <c r="N233" s="9">
        <f t="shared" si="10"/>
        <v>1986.6099940440904</v>
      </c>
      <c r="O233" s="9" t="str">
        <f t="shared" si="11"/>
        <v/>
      </c>
    </row>
    <row r="234" spans="1:15" x14ac:dyDescent="0.25">
      <c r="A234" s="10">
        <v>37</v>
      </c>
      <c r="B234" s="10" t="s">
        <v>266</v>
      </c>
      <c r="C234" s="15">
        <v>674</v>
      </c>
      <c r="D234" s="10" t="s">
        <v>268</v>
      </c>
      <c r="E234" s="10" t="s">
        <v>7</v>
      </c>
      <c r="F234" s="10" t="s">
        <v>485</v>
      </c>
      <c r="G234" s="10" t="s">
        <v>486</v>
      </c>
      <c r="H234" s="10" t="s">
        <v>488</v>
      </c>
      <c r="I234" s="11">
        <v>2754558.56</v>
      </c>
      <c r="J234" s="11">
        <v>294311.78000000003</v>
      </c>
      <c r="K234" s="12">
        <v>0</v>
      </c>
      <c r="L234" s="11">
        <v>541389.76</v>
      </c>
      <c r="M234" s="3">
        <f t="shared" si="9"/>
        <v>0.30338855457115421</v>
      </c>
      <c r="N234" s="9">
        <f t="shared" si="10"/>
        <v>1920.0278403445523</v>
      </c>
      <c r="O234" s="9">
        <f t="shared" si="11"/>
        <v>2440.9459885432238</v>
      </c>
    </row>
    <row r="235" spans="1:15" x14ac:dyDescent="0.25">
      <c r="A235" s="10">
        <v>37</v>
      </c>
      <c r="B235" s="10" t="s">
        <v>266</v>
      </c>
      <c r="C235" s="15">
        <v>675</v>
      </c>
      <c r="D235" s="10" t="s">
        <v>269</v>
      </c>
      <c r="E235" s="10" t="s">
        <v>10</v>
      </c>
      <c r="F235" s="10" t="s">
        <v>488</v>
      </c>
      <c r="G235" s="10" t="s">
        <v>488</v>
      </c>
      <c r="H235" s="10" t="s">
        <v>487</v>
      </c>
      <c r="I235" s="11">
        <v>1812043.95</v>
      </c>
      <c r="J235" s="12">
        <v>0</v>
      </c>
      <c r="K235" s="11">
        <v>193353.8</v>
      </c>
      <c r="L235" s="11">
        <v>461831.52</v>
      </c>
      <c r="M235" s="3">
        <f t="shared" si="9"/>
        <v>0.35299999999999998</v>
      </c>
      <c r="N235" s="9" t="str">
        <f t="shared" si="10"/>
        <v/>
      </c>
      <c r="O235" s="9">
        <f t="shared" si="11"/>
        <v>2840.1003299999998</v>
      </c>
    </row>
    <row r="236" spans="1:15" x14ac:dyDescent="0.25">
      <c r="A236" s="10">
        <v>37</v>
      </c>
      <c r="B236" s="10" t="s">
        <v>266</v>
      </c>
      <c r="C236" s="15">
        <v>679</v>
      </c>
      <c r="D236" s="10" t="s">
        <v>270</v>
      </c>
      <c r="E236" s="10" t="s">
        <v>7</v>
      </c>
      <c r="F236" s="10" t="s">
        <v>485</v>
      </c>
      <c r="G236" s="10" t="s">
        <v>486</v>
      </c>
      <c r="H236" s="10" t="s">
        <v>488</v>
      </c>
      <c r="I236" s="11">
        <v>1135521.33</v>
      </c>
      <c r="J236" s="11">
        <v>132225.76</v>
      </c>
      <c r="K236" s="12">
        <v>0</v>
      </c>
      <c r="L236" s="11">
        <v>250346.7</v>
      </c>
      <c r="M236" s="3">
        <f t="shared" si="9"/>
        <v>0.33691349505517437</v>
      </c>
      <c r="N236" s="9">
        <f t="shared" si="10"/>
        <v>2132.1941139411269</v>
      </c>
      <c r="O236" s="9">
        <f t="shared" si="11"/>
        <v>2710.6745849508616</v>
      </c>
    </row>
    <row r="237" spans="1:15" x14ac:dyDescent="0.25">
      <c r="A237" s="10">
        <v>37</v>
      </c>
      <c r="B237" s="10" t="s">
        <v>266</v>
      </c>
      <c r="C237" s="15">
        <v>680</v>
      </c>
      <c r="D237" s="10" t="s">
        <v>271</v>
      </c>
      <c r="E237" s="10" t="s">
        <v>10</v>
      </c>
      <c r="F237" s="10" t="s">
        <v>488</v>
      </c>
      <c r="G237" s="10" t="s">
        <v>488</v>
      </c>
      <c r="H237" s="10" t="s">
        <v>487</v>
      </c>
      <c r="I237" s="11">
        <v>804038.94</v>
      </c>
      <c r="J237" s="12">
        <v>0</v>
      </c>
      <c r="K237" s="11">
        <v>85298.78</v>
      </c>
      <c r="L237" s="11">
        <v>180969.04</v>
      </c>
      <c r="M237" s="3">
        <f t="shared" si="9"/>
        <v>0.33116284144148544</v>
      </c>
      <c r="N237" s="9" t="str">
        <f t="shared" si="10"/>
        <v/>
      </c>
      <c r="O237" s="9">
        <f t="shared" si="11"/>
        <v>2664.4070687300296</v>
      </c>
    </row>
    <row r="238" spans="1:15" x14ac:dyDescent="0.25">
      <c r="A238" s="10">
        <v>37</v>
      </c>
      <c r="B238" s="10" t="s">
        <v>266</v>
      </c>
      <c r="C238" s="15">
        <v>684</v>
      </c>
      <c r="D238" s="10" t="s">
        <v>272</v>
      </c>
      <c r="E238" s="10" t="s">
        <v>7</v>
      </c>
      <c r="F238" s="10" t="s">
        <v>485</v>
      </c>
      <c r="G238" s="10" t="s">
        <v>488</v>
      </c>
      <c r="H238" s="10" t="s">
        <v>488</v>
      </c>
      <c r="I238" s="11">
        <v>254979.87</v>
      </c>
      <c r="J238" s="11">
        <v>11504.48</v>
      </c>
      <c r="K238" s="12">
        <v>0</v>
      </c>
      <c r="L238" s="11">
        <v>5337.76</v>
      </c>
      <c r="M238" s="3">
        <f t="shared" si="9"/>
        <v>6.6053214318447961E-2</v>
      </c>
      <c r="N238" s="9">
        <f t="shared" si="10"/>
        <v>418.02503266787295</v>
      </c>
      <c r="O238" s="9" t="str">
        <f t="shared" si="11"/>
        <v/>
      </c>
    </row>
    <row r="239" spans="1:15" x14ac:dyDescent="0.25">
      <c r="A239" s="10">
        <v>38</v>
      </c>
      <c r="B239" s="10" t="s">
        <v>273</v>
      </c>
      <c r="C239" s="15">
        <v>692</v>
      </c>
      <c r="D239" s="10" t="s">
        <v>274</v>
      </c>
      <c r="E239" s="10" t="s">
        <v>7</v>
      </c>
      <c r="F239" s="10" t="s">
        <v>485</v>
      </c>
      <c r="G239" s="10" t="s">
        <v>488</v>
      </c>
      <c r="H239" s="10" t="s">
        <v>488</v>
      </c>
      <c r="I239" s="11">
        <v>101632.66</v>
      </c>
      <c r="J239" s="11">
        <v>40264.58</v>
      </c>
      <c r="K239" s="12">
        <v>0</v>
      </c>
      <c r="L239" s="11">
        <v>5640.73</v>
      </c>
      <c r="M239" s="3">
        <f t="shared" si="9"/>
        <v>0.35299999999999998</v>
      </c>
      <c r="N239" s="9">
        <f t="shared" si="10"/>
        <v>2233.9993299999996</v>
      </c>
      <c r="O239" s="9" t="str">
        <f t="shared" si="11"/>
        <v/>
      </c>
    </row>
    <row r="240" spans="1:15" x14ac:dyDescent="0.25">
      <c r="A240" s="10">
        <v>38</v>
      </c>
      <c r="B240" s="10" t="s">
        <v>273</v>
      </c>
      <c r="C240" s="15">
        <v>705</v>
      </c>
      <c r="D240" s="10" t="s">
        <v>275</v>
      </c>
      <c r="E240" s="10" t="s">
        <v>7</v>
      </c>
      <c r="F240" s="10" t="s">
        <v>485</v>
      </c>
      <c r="G240" s="10" t="s">
        <v>486</v>
      </c>
      <c r="H240" s="10" t="s">
        <v>488</v>
      </c>
      <c r="I240" s="11">
        <v>1416826.09</v>
      </c>
      <c r="J240" s="11">
        <v>209889.1</v>
      </c>
      <c r="K240" s="12">
        <v>0</v>
      </c>
      <c r="L240" s="11">
        <v>344987.34</v>
      </c>
      <c r="M240" s="3">
        <f t="shared" si="9"/>
        <v>0.35299999999999998</v>
      </c>
      <c r="N240" s="9">
        <f t="shared" si="10"/>
        <v>2233.9993299999996</v>
      </c>
      <c r="O240" s="9">
        <f t="shared" si="11"/>
        <v>2840.1003299999998</v>
      </c>
    </row>
    <row r="241" spans="1:15" x14ac:dyDescent="0.25">
      <c r="A241" s="10">
        <v>38</v>
      </c>
      <c r="B241" s="10" t="s">
        <v>273</v>
      </c>
      <c r="C241" s="15">
        <v>706</v>
      </c>
      <c r="D241" s="10" t="s">
        <v>276</v>
      </c>
      <c r="E241" s="10" t="s">
        <v>10</v>
      </c>
      <c r="F241" s="10" t="s">
        <v>488</v>
      </c>
      <c r="G241" s="10" t="s">
        <v>488</v>
      </c>
      <c r="H241" s="10" t="s">
        <v>487</v>
      </c>
      <c r="I241" s="11">
        <v>1297155.5</v>
      </c>
      <c r="J241" s="12">
        <v>0</v>
      </c>
      <c r="K241" s="11">
        <v>120831.48</v>
      </c>
      <c r="L241" s="11">
        <v>416726.62</v>
      </c>
      <c r="M241" s="3">
        <f t="shared" si="9"/>
        <v>0.35299999999999998</v>
      </c>
      <c r="N241" s="9" t="str">
        <f t="shared" si="10"/>
        <v/>
      </c>
      <c r="O241" s="9">
        <f t="shared" si="11"/>
        <v>2840.1003299999998</v>
      </c>
    </row>
    <row r="242" spans="1:15" x14ac:dyDescent="0.25">
      <c r="A242" s="10">
        <v>38</v>
      </c>
      <c r="B242" s="10" t="s">
        <v>273</v>
      </c>
      <c r="C242" s="15">
        <v>709</v>
      </c>
      <c r="D242" s="10" t="s">
        <v>277</v>
      </c>
      <c r="E242" s="10" t="s">
        <v>7</v>
      </c>
      <c r="F242" s="10" t="s">
        <v>485</v>
      </c>
      <c r="G242" s="10" t="s">
        <v>488</v>
      </c>
      <c r="H242" s="10" t="s">
        <v>488</v>
      </c>
      <c r="I242" s="11">
        <v>76884.320000000007</v>
      </c>
      <c r="J242" s="11">
        <v>4524.17</v>
      </c>
      <c r="K242" s="12">
        <v>0</v>
      </c>
      <c r="L242" s="12">
        <v>0</v>
      </c>
      <c r="M242" s="3">
        <f t="shared" si="9"/>
        <v>5.8843857889358968E-2</v>
      </c>
      <c r="N242" s="9">
        <f t="shared" si="10"/>
        <v>372.39982747717602</v>
      </c>
      <c r="O242" s="9" t="str">
        <f t="shared" si="11"/>
        <v/>
      </c>
    </row>
    <row r="243" spans="1:15" x14ac:dyDescent="0.25">
      <c r="A243" s="10">
        <v>39</v>
      </c>
      <c r="B243" s="10" t="s">
        <v>278</v>
      </c>
      <c r="C243" s="15">
        <v>712</v>
      </c>
      <c r="D243" s="10" t="s">
        <v>279</v>
      </c>
      <c r="E243" s="10" t="s">
        <v>7</v>
      </c>
      <c r="F243" s="10" t="s">
        <v>485</v>
      </c>
      <c r="G243" s="10" t="s">
        <v>486</v>
      </c>
      <c r="H243" s="10" t="s">
        <v>488</v>
      </c>
      <c r="I243" s="11">
        <v>3409283.62</v>
      </c>
      <c r="J243" s="11">
        <v>426772.75</v>
      </c>
      <c r="K243" s="12">
        <v>0</v>
      </c>
      <c r="L243" s="11">
        <v>681172.8</v>
      </c>
      <c r="M243" s="3">
        <f t="shared" si="9"/>
        <v>0.32497899074762221</v>
      </c>
      <c r="N243" s="9">
        <f t="shared" si="10"/>
        <v>2056.6652906353092</v>
      </c>
      <c r="O243" s="9">
        <f t="shared" si="11"/>
        <v>2614.6542177489764</v>
      </c>
    </row>
    <row r="244" spans="1:15" x14ac:dyDescent="0.25">
      <c r="A244" s="10">
        <v>39</v>
      </c>
      <c r="B244" s="10" t="s">
        <v>278</v>
      </c>
      <c r="C244" s="15">
        <v>713</v>
      </c>
      <c r="D244" s="10" t="s">
        <v>280</v>
      </c>
      <c r="E244" s="10" t="s">
        <v>10</v>
      </c>
      <c r="F244" s="10" t="s">
        <v>488</v>
      </c>
      <c r="G244" s="10" t="s">
        <v>488</v>
      </c>
      <c r="H244" s="10" t="s">
        <v>487</v>
      </c>
      <c r="I244" s="11">
        <v>2416898.58</v>
      </c>
      <c r="J244" s="12">
        <v>0</v>
      </c>
      <c r="K244" s="11">
        <v>382831.74</v>
      </c>
      <c r="L244" s="11">
        <v>801840.96</v>
      </c>
      <c r="M244" s="3">
        <f t="shared" si="9"/>
        <v>0.35299999999999998</v>
      </c>
      <c r="N244" s="9" t="str">
        <f t="shared" si="10"/>
        <v/>
      </c>
      <c r="O244" s="9">
        <f t="shared" si="11"/>
        <v>2840.1003299999998</v>
      </c>
    </row>
    <row r="245" spans="1:15" x14ac:dyDescent="0.25">
      <c r="A245" s="10">
        <v>39</v>
      </c>
      <c r="B245" s="10" t="s">
        <v>278</v>
      </c>
      <c r="C245" s="15">
        <v>715</v>
      </c>
      <c r="D245" s="10" t="s">
        <v>281</v>
      </c>
      <c r="E245" s="10" t="s">
        <v>7</v>
      </c>
      <c r="F245" s="10" t="s">
        <v>485</v>
      </c>
      <c r="G245" s="10" t="s">
        <v>488</v>
      </c>
      <c r="H245" s="10" t="s">
        <v>488</v>
      </c>
      <c r="I245" s="11">
        <v>181422.27</v>
      </c>
      <c r="J245" s="11">
        <v>35384.46</v>
      </c>
      <c r="K245" s="12">
        <v>0</v>
      </c>
      <c r="L245" s="11">
        <v>34680.1</v>
      </c>
      <c r="M245" s="3">
        <f t="shared" si="9"/>
        <v>0.35299999999999998</v>
      </c>
      <c r="N245" s="9">
        <f t="shared" si="10"/>
        <v>2233.9993299999996</v>
      </c>
      <c r="O245" s="9" t="str">
        <f t="shared" si="11"/>
        <v/>
      </c>
    </row>
    <row r="246" spans="1:15" x14ac:dyDescent="0.25">
      <c r="A246" s="10">
        <v>39</v>
      </c>
      <c r="B246" s="10" t="s">
        <v>278</v>
      </c>
      <c r="C246" s="15">
        <v>717</v>
      </c>
      <c r="D246" s="10" t="s">
        <v>282</v>
      </c>
      <c r="E246" s="10" t="s">
        <v>7</v>
      </c>
      <c r="F246" s="10" t="s">
        <v>485</v>
      </c>
      <c r="G246" s="10" t="s">
        <v>488</v>
      </c>
      <c r="H246" s="10" t="s">
        <v>488</v>
      </c>
      <c r="I246" s="11">
        <v>188410.63</v>
      </c>
      <c r="J246" s="11">
        <v>39120.1</v>
      </c>
      <c r="K246" s="12">
        <v>0</v>
      </c>
      <c r="L246" s="11">
        <v>44239.8</v>
      </c>
      <c r="M246" s="3">
        <f t="shared" si="9"/>
        <v>0.35299999999999998</v>
      </c>
      <c r="N246" s="9">
        <f t="shared" si="10"/>
        <v>2233.9993299999996</v>
      </c>
      <c r="O246" s="9" t="str">
        <f t="shared" si="11"/>
        <v/>
      </c>
    </row>
    <row r="247" spans="1:15" x14ac:dyDescent="0.25">
      <c r="A247" s="10">
        <v>39</v>
      </c>
      <c r="B247" s="10" t="s">
        <v>278</v>
      </c>
      <c r="C247" s="15">
        <v>718</v>
      </c>
      <c r="D247" s="10" t="s">
        <v>283</v>
      </c>
      <c r="E247" s="10" t="s">
        <v>7</v>
      </c>
      <c r="F247" s="10" t="s">
        <v>485</v>
      </c>
      <c r="G247" s="10" t="s">
        <v>488</v>
      </c>
      <c r="H247" s="10" t="s">
        <v>488</v>
      </c>
      <c r="I247" s="11">
        <v>195833.12</v>
      </c>
      <c r="J247" s="11">
        <v>53640.33</v>
      </c>
      <c r="K247" s="12">
        <v>0</v>
      </c>
      <c r="L247" s="11">
        <v>38370.9</v>
      </c>
      <c r="M247" s="3">
        <f t="shared" si="9"/>
        <v>0.35299999999999998</v>
      </c>
      <c r="N247" s="9">
        <f t="shared" si="10"/>
        <v>2233.9993299999996</v>
      </c>
      <c r="O247" s="9" t="str">
        <f t="shared" si="11"/>
        <v/>
      </c>
    </row>
    <row r="248" spans="1:15" x14ac:dyDescent="0.25">
      <c r="A248" s="10">
        <v>39</v>
      </c>
      <c r="B248" s="10" t="s">
        <v>278</v>
      </c>
      <c r="C248" s="15">
        <v>719</v>
      </c>
      <c r="D248" s="10" t="s">
        <v>284</v>
      </c>
      <c r="E248" s="10" t="s">
        <v>7</v>
      </c>
      <c r="F248" s="10" t="s">
        <v>485</v>
      </c>
      <c r="G248" s="10" t="s">
        <v>488</v>
      </c>
      <c r="H248" s="10" t="s">
        <v>488</v>
      </c>
      <c r="I248" s="11">
        <v>199631.76</v>
      </c>
      <c r="J248" s="11">
        <v>45994.37</v>
      </c>
      <c r="K248" s="12">
        <v>0</v>
      </c>
      <c r="L248" s="11">
        <v>38741.65</v>
      </c>
      <c r="M248" s="3">
        <f t="shared" si="9"/>
        <v>0.35299999999999998</v>
      </c>
      <c r="N248" s="9">
        <f t="shared" si="10"/>
        <v>2233.9993299999996</v>
      </c>
      <c r="O248" s="9" t="str">
        <f t="shared" si="11"/>
        <v/>
      </c>
    </row>
    <row r="249" spans="1:15" x14ac:dyDescent="0.25">
      <c r="A249" s="10">
        <v>39</v>
      </c>
      <c r="B249" s="10" t="s">
        <v>278</v>
      </c>
      <c r="C249" s="15">
        <v>720</v>
      </c>
      <c r="D249" s="10" t="s">
        <v>285</v>
      </c>
      <c r="E249" s="10" t="s">
        <v>7</v>
      </c>
      <c r="F249" s="10" t="s">
        <v>485</v>
      </c>
      <c r="G249" s="10" t="s">
        <v>488</v>
      </c>
      <c r="H249" s="10" t="s">
        <v>488</v>
      </c>
      <c r="I249" s="11">
        <v>230003.98</v>
      </c>
      <c r="J249" s="11">
        <v>44933.64</v>
      </c>
      <c r="K249" s="12">
        <v>0</v>
      </c>
      <c r="L249" s="11">
        <v>15000</v>
      </c>
      <c r="M249" s="3">
        <f t="shared" si="9"/>
        <v>0.26057653437127476</v>
      </c>
      <c r="N249" s="9">
        <f t="shared" si="10"/>
        <v>1649.0872611873931</v>
      </c>
      <c r="O249" s="9" t="str">
        <f t="shared" si="11"/>
        <v/>
      </c>
    </row>
    <row r="250" spans="1:15" x14ac:dyDescent="0.25">
      <c r="A250" s="10">
        <v>40</v>
      </c>
      <c r="B250" s="10" t="s">
        <v>286</v>
      </c>
      <c r="C250" s="15">
        <v>726</v>
      </c>
      <c r="D250" s="10" t="s">
        <v>287</v>
      </c>
      <c r="E250" s="10" t="s">
        <v>13</v>
      </c>
      <c r="F250" s="10" t="s">
        <v>485</v>
      </c>
      <c r="G250" s="10" t="s">
        <v>486</v>
      </c>
      <c r="H250" s="10" t="s">
        <v>487</v>
      </c>
      <c r="I250" s="11">
        <v>1694647.54</v>
      </c>
      <c r="J250" s="11">
        <v>159818.92000000001</v>
      </c>
      <c r="K250" s="11">
        <v>97953.53</v>
      </c>
      <c r="L250" s="11">
        <v>336373.65</v>
      </c>
      <c r="M250" s="3">
        <f t="shared" si="9"/>
        <v>0.350601577009931</v>
      </c>
      <c r="N250" s="9">
        <f t="shared" si="10"/>
        <v>2218.8206462808193</v>
      </c>
      <c r="O250" s="9">
        <f t="shared" si="11"/>
        <v>2820.8035540068709</v>
      </c>
    </row>
    <row r="251" spans="1:15" x14ac:dyDescent="0.25">
      <c r="A251" s="10">
        <v>41</v>
      </c>
      <c r="B251" s="10" t="s">
        <v>288</v>
      </c>
      <c r="C251" s="15">
        <v>731</v>
      </c>
      <c r="D251" s="10" t="s">
        <v>289</v>
      </c>
      <c r="E251" s="10" t="s">
        <v>13</v>
      </c>
      <c r="F251" s="10" t="s">
        <v>485</v>
      </c>
      <c r="G251" s="10" t="s">
        <v>486</v>
      </c>
      <c r="H251" s="10" t="s">
        <v>487</v>
      </c>
      <c r="I251" s="11">
        <v>9653117.7699999996</v>
      </c>
      <c r="J251" s="11">
        <v>663476.34</v>
      </c>
      <c r="K251" s="11">
        <v>461059.83</v>
      </c>
      <c r="L251" s="11">
        <v>590000</v>
      </c>
      <c r="M251" s="3">
        <f t="shared" si="9"/>
        <v>0.17761475730964796</v>
      </c>
      <c r="N251" s="9">
        <f t="shared" si="10"/>
        <v>1124.0545292574111</v>
      </c>
      <c r="O251" s="9">
        <f t="shared" si="11"/>
        <v>1429.0190675580766</v>
      </c>
    </row>
    <row r="252" spans="1:15" x14ac:dyDescent="0.25">
      <c r="A252" s="10">
        <v>41</v>
      </c>
      <c r="B252" s="10" t="s">
        <v>288</v>
      </c>
      <c r="C252" s="15">
        <v>732</v>
      </c>
      <c r="D252" s="10" t="s">
        <v>290</v>
      </c>
      <c r="E252" s="10" t="s">
        <v>7</v>
      </c>
      <c r="F252" s="10" t="s">
        <v>485</v>
      </c>
      <c r="G252" s="10" t="s">
        <v>486</v>
      </c>
      <c r="H252" s="10" t="s">
        <v>488</v>
      </c>
      <c r="I252" s="11">
        <v>4454500.26</v>
      </c>
      <c r="J252" s="11">
        <v>692412.47</v>
      </c>
      <c r="K252" s="12">
        <v>0</v>
      </c>
      <c r="L252" s="11">
        <v>257203.14</v>
      </c>
      <c r="M252" s="3">
        <f t="shared" si="9"/>
        <v>0.21318117736511255</v>
      </c>
      <c r="N252" s="9">
        <f t="shared" si="10"/>
        <v>1349.1405308846249</v>
      </c>
      <c r="O252" s="9">
        <f t="shared" si="11"/>
        <v>1715.1726124205231</v>
      </c>
    </row>
    <row r="253" spans="1:15" x14ac:dyDescent="0.25">
      <c r="A253" s="10">
        <v>41</v>
      </c>
      <c r="B253" s="10" t="s">
        <v>288</v>
      </c>
      <c r="C253" s="15">
        <v>733</v>
      </c>
      <c r="D253" s="10" t="s">
        <v>291</v>
      </c>
      <c r="E253" s="10" t="s">
        <v>10</v>
      </c>
      <c r="F253" s="10" t="s">
        <v>488</v>
      </c>
      <c r="G253" s="10" t="s">
        <v>488</v>
      </c>
      <c r="H253" s="10" t="s">
        <v>487</v>
      </c>
      <c r="I253" s="11">
        <v>3098943.29</v>
      </c>
      <c r="J253" s="12">
        <v>0</v>
      </c>
      <c r="K253" s="11">
        <v>491843.91</v>
      </c>
      <c r="L253" s="11">
        <v>218912.05</v>
      </c>
      <c r="M253" s="3">
        <f t="shared" si="9"/>
        <v>0.2293542970900897</v>
      </c>
      <c r="N253" s="9" t="str">
        <f t="shared" si="10"/>
        <v/>
      </c>
      <c r="O253" s="9">
        <f t="shared" si="11"/>
        <v>1845.2952262109966</v>
      </c>
    </row>
    <row r="254" spans="1:15" x14ac:dyDescent="0.25">
      <c r="A254" s="10">
        <v>41</v>
      </c>
      <c r="B254" s="10" t="s">
        <v>288</v>
      </c>
      <c r="C254" s="15">
        <v>735</v>
      </c>
      <c r="D254" s="10" t="s">
        <v>292</v>
      </c>
      <c r="E254" s="10" t="s">
        <v>13</v>
      </c>
      <c r="F254" s="10" t="s">
        <v>485</v>
      </c>
      <c r="G254" s="10" t="s">
        <v>486</v>
      </c>
      <c r="H254" s="10" t="s">
        <v>487</v>
      </c>
      <c r="I254" s="11">
        <v>12653810.189999999</v>
      </c>
      <c r="J254" s="11">
        <v>1059476.3500000001</v>
      </c>
      <c r="K254" s="11">
        <v>677370.13</v>
      </c>
      <c r="L254" s="11">
        <v>1613460</v>
      </c>
      <c r="M254" s="3">
        <f t="shared" si="9"/>
        <v>0.26476661414185476</v>
      </c>
      <c r="N254" s="9">
        <f t="shared" si="10"/>
        <v>1675.6046419242834</v>
      </c>
      <c r="O254" s="9">
        <f t="shared" si="11"/>
        <v>2130.2089184058482</v>
      </c>
    </row>
    <row r="255" spans="1:15" x14ac:dyDescent="0.25">
      <c r="A255" s="10">
        <v>41</v>
      </c>
      <c r="B255" s="10" t="s">
        <v>288</v>
      </c>
      <c r="C255" s="15">
        <v>738</v>
      </c>
      <c r="D255" s="10" t="s">
        <v>293</v>
      </c>
      <c r="E255" s="10" t="s">
        <v>13</v>
      </c>
      <c r="F255" s="10" t="s">
        <v>485</v>
      </c>
      <c r="G255" s="10" t="s">
        <v>486</v>
      </c>
      <c r="H255" s="10" t="s">
        <v>487</v>
      </c>
      <c r="I255" s="11">
        <v>2030105.27</v>
      </c>
      <c r="J255" s="11">
        <v>267098.39</v>
      </c>
      <c r="K255" s="11">
        <v>193416.07</v>
      </c>
      <c r="L255" s="12">
        <v>0</v>
      </c>
      <c r="M255" s="3">
        <f t="shared" si="9"/>
        <v>0.22684265038137655</v>
      </c>
      <c r="N255" s="9">
        <f t="shared" si="10"/>
        <v>1435.5986656300834</v>
      </c>
      <c r="O255" s="9">
        <f t="shared" si="11"/>
        <v>1825.087496334907</v>
      </c>
    </row>
    <row r="256" spans="1:15" x14ac:dyDescent="0.25">
      <c r="A256" s="10">
        <v>41</v>
      </c>
      <c r="B256" s="10" t="s">
        <v>288</v>
      </c>
      <c r="C256" s="15">
        <v>740</v>
      </c>
      <c r="D256" s="10" t="s">
        <v>294</v>
      </c>
      <c r="E256" s="10" t="s">
        <v>13</v>
      </c>
      <c r="F256" s="10" t="s">
        <v>485</v>
      </c>
      <c r="G256" s="10" t="s">
        <v>486</v>
      </c>
      <c r="H256" s="10" t="s">
        <v>487</v>
      </c>
      <c r="I256" s="11">
        <v>2901385.16</v>
      </c>
      <c r="J256" s="11">
        <v>381740.43</v>
      </c>
      <c r="K256" s="11">
        <v>276432.73</v>
      </c>
      <c r="L256" s="11">
        <v>237584</v>
      </c>
      <c r="M256" s="3">
        <f t="shared" si="9"/>
        <v>0.30873431502627519</v>
      </c>
      <c r="N256" s="9">
        <f t="shared" si="10"/>
        <v>1953.8590734184354</v>
      </c>
      <c r="O256" s="9">
        <f t="shared" si="11"/>
        <v>2483.95589231855</v>
      </c>
    </row>
    <row r="257" spans="1:15" x14ac:dyDescent="0.25">
      <c r="A257" s="10">
        <v>41</v>
      </c>
      <c r="B257" s="10" t="s">
        <v>288</v>
      </c>
      <c r="C257" s="15">
        <v>741</v>
      </c>
      <c r="D257" s="10" t="s">
        <v>295</v>
      </c>
      <c r="E257" s="10" t="s">
        <v>7</v>
      </c>
      <c r="F257" s="10" t="s">
        <v>485</v>
      </c>
      <c r="G257" s="10" t="s">
        <v>486</v>
      </c>
      <c r="H257" s="10" t="s">
        <v>488</v>
      </c>
      <c r="I257" s="11">
        <v>1776740.92</v>
      </c>
      <c r="J257" s="11">
        <v>264820.93</v>
      </c>
      <c r="K257" s="12">
        <v>0</v>
      </c>
      <c r="L257" s="11">
        <v>103855</v>
      </c>
      <c r="M257" s="3">
        <f t="shared" si="9"/>
        <v>0.20750123208734339</v>
      </c>
      <c r="N257" s="9">
        <f t="shared" si="10"/>
        <v>1313.1943724002822</v>
      </c>
      <c r="O257" s="9">
        <f t="shared" si="11"/>
        <v>1669.4739878942507</v>
      </c>
    </row>
    <row r="258" spans="1:15" x14ac:dyDescent="0.25">
      <c r="A258" s="10">
        <v>41</v>
      </c>
      <c r="B258" s="10" t="s">
        <v>288</v>
      </c>
      <c r="C258" s="15">
        <v>743</v>
      </c>
      <c r="D258" s="10" t="s">
        <v>296</v>
      </c>
      <c r="E258" s="10" t="s">
        <v>13</v>
      </c>
      <c r="F258" s="10" t="s">
        <v>485</v>
      </c>
      <c r="G258" s="10" t="s">
        <v>486</v>
      </c>
      <c r="H258" s="10" t="s">
        <v>487</v>
      </c>
      <c r="I258" s="11">
        <v>6104492.4699999997</v>
      </c>
      <c r="J258" s="11">
        <v>459127.51</v>
      </c>
      <c r="K258" s="11">
        <v>293540.53999999998</v>
      </c>
      <c r="L258" s="11">
        <v>532000</v>
      </c>
      <c r="M258" s="3">
        <f t="shared" si="9"/>
        <v>0.21044633215838829</v>
      </c>
      <c r="N258" s="9">
        <f t="shared" si="10"/>
        <v>1331.8327621608976</v>
      </c>
      <c r="O258" s="9">
        <f t="shared" si="11"/>
        <v>1693.1691144768504</v>
      </c>
    </row>
    <row r="259" spans="1:15" x14ac:dyDescent="0.25">
      <c r="A259" s="10">
        <v>42</v>
      </c>
      <c r="B259" s="10" t="s">
        <v>297</v>
      </c>
      <c r="C259" s="15">
        <v>745</v>
      </c>
      <c r="D259" s="10" t="s">
        <v>298</v>
      </c>
      <c r="E259" s="10" t="s">
        <v>7</v>
      </c>
      <c r="F259" s="10" t="s">
        <v>485</v>
      </c>
      <c r="G259" s="10" t="s">
        <v>486</v>
      </c>
      <c r="H259" s="10" t="s">
        <v>488</v>
      </c>
      <c r="I259" s="11">
        <v>6899365.7800000003</v>
      </c>
      <c r="J259" s="11">
        <v>678271.85</v>
      </c>
      <c r="K259" s="12">
        <v>0</v>
      </c>
      <c r="L259" s="11">
        <v>1330072.93</v>
      </c>
      <c r="M259" s="3">
        <f t="shared" si="9"/>
        <v>0.29109121679297306</v>
      </c>
      <c r="N259" s="9">
        <f t="shared" si="10"/>
        <v>1842.2027855081772</v>
      </c>
      <c r="O259" s="9">
        <f t="shared" si="11"/>
        <v>2342.0064047417118</v>
      </c>
    </row>
    <row r="260" spans="1:15" x14ac:dyDescent="0.25">
      <c r="A260" s="10">
        <v>42</v>
      </c>
      <c r="B260" s="10" t="s">
        <v>297</v>
      </c>
      <c r="C260" s="15">
        <v>746</v>
      </c>
      <c r="D260" s="10" t="s">
        <v>299</v>
      </c>
      <c r="E260" s="10" t="s">
        <v>10</v>
      </c>
      <c r="F260" s="10" t="s">
        <v>488</v>
      </c>
      <c r="G260" s="10" t="s">
        <v>488</v>
      </c>
      <c r="H260" s="10" t="s">
        <v>487</v>
      </c>
      <c r="I260" s="11">
        <v>3819451.63</v>
      </c>
      <c r="J260" s="12">
        <v>0</v>
      </c>
      <c r="K260" s="11">
        <v>443756.55</v>
      </c>
      <c r="L260" s="11">
        <v>563931.59</v>
      </c>
      <c r="M260" s="3">
        <f t="shared" si="9"/>
        <v>0.26383058030767625</v>
      </c>
      <c r="N260" s="9" t="str">
        <f t="shared" si="10"/>
        <v/>
      </c>
      <c r="O260" s="9">
        <f t="shared" si="11"/>
        <v>2122.6779552292433</v>
      </c>
    </row>
    <row r="261" spans="1:15" x14ac:dyDescent="0.25">
      <c r="A261" s="10">
        <v>42</v>
      </c>
      <c r="B261" s="10" t="s">
        <v>297</v>
      </c>
      <c r="C261" s="15">
        <v>747</v>
      </c>
      <c r="D261" s="10" t="s">
        <v>300</v>
      </c>
      <c r="E261" s="10" t="s">
        <v>7</v>
      </c>
      <c r="F261" s="10" t="s">
        <v>485</v>
      </c>
      <c r="G261" s="10" t="s">
        <v>486</v>
      </c>
      <c r="H261" s="10" t="s">
        <v>488</v>
      </c>
      <c r="I261" s="11">
        <v>884050.93</v>
      </c>
      <c r="J261" s="11">
        <v>70937.33</v>
      </c>
      <c r="K261" s="12">
        <v>0</v>
      </c>
      <c r="L261" s="11">
        <v>170960.52</v>
      </c>
      <c r="M261" s="3">
        <f t="shared" si="9"/>
        <v>0.27362433745757153</v>
      </c>
      <c r="N261" s="9">
        <f t="shared" si="10"/>
        <v>1731.6617182773616</v>
      </c>
      <c r="O261" s="9">
        <f t="shared" si="11"/>
        <v>2201.4747056920119</v>
      </c>
    </row>
    <row r="262" spans="1:15" x14ac:dyDescent="0.25">
      <c r="A262" s="10">
        <v>42</v>
      </c>
      <c r="B262" s="10" t="s">
        <v>297</v>
      </c>
      <c r="C262" s="15">
        <v>748</v>
      </c>
      <c r="D262" s="10" t="s">
        <v>301</v>
      </c>
      <c r="E262" s="10" t="s">
        <v>10</v>
      </c>
      <c r="F262" s="10" t="s">
        <v>488</v>
      </c>
      <c r="G262" s="10" t="s">
        <v>488</v>
      </c>
      <c r="H262" s="10" t="s">
        <v>487</v>
      </c>
      <c r="I262" s="11">
        <v>695969.73</v>
      </c>
      <c r="J262" s="12">
        <v>0</v>
      </c>
      <c r="K262" s="11">
        <v>59839.48</v>
      </c>
      <c r="L262" s="11">
        <v>182123.59</v>
      </c>
      <c r="M262" s="3">
        <f t="shared" si="9"/>
        <v>0.34766320943297346</v>
      </c>
      <c r="N262" s="9" t="str">
        <f t="shared" si="10"/>
        <v/>
      </c>
      <c r="O262" s="9">
        <f t="shared" si="11"/>
        <v>2797.1625944460257</v>
      </c>
    </row>
    <row r="263" spans="1:15" x14ac:dyDescent="0.25">
      <c r="A263" s="10">
        <v>42</v>
      </c>
      <c r="B263" s="10" t="s">
        <v>297</v>
      </c>
      <c r="C263" s="15">
        <v>749</v>
      </c>
      <c r="D263" s="10" t="s">
        <v>302</v>
      </c>
      <c r="E263" s="10" t="s">
        <v>7</v>
      </c>
      <c r="F263" s="10" t="s">
        <v>485</v>
      </c>
      <c r="G263" s="10" t="s">
        <v>488</v>
      </c>
      <c r="H263" s="10" t="s">
        <v>488</v>
      </c>
      <c r="I263" s="11">
        <v>101635.36</v>
      </c>
      <c r="J263" s="11">
        <v>27288.75</v>
      </c>
      <c r="K263" s="12">
        <v>0</v>
      </c>
      <c r="L263" s="12">
        <v>0</v>
      </c>
      <c r="M263" s="3">
        <f t="shared" si="9"/>
        <v>0.26849661377693745</v>
      </c>
      <c r="N263" s="9">
        <f t="shared" si="10"/>
        <v>1699.210354914864</v>
      </c>
      <c r="O263" s="9" t="str">
        <f t="shared" si="11"/>
        <v/>
      </c>
    </row>
    <row r="264" spans="1:15" x14ac:dyDescent="0.25">
      <c r="A264" s="10">
        <v>42</v>
      </c>
      <c r="B264" s="10" t="s">
        <v>297</v>
      </c>
      <c r="C264" s="15">
        <v>750</v>
      </c>
      <c r="D264" s="10" t="s">
        <v>303</v>
      </c>
      <c r="E264" s="10" t="s">
        <v>7</v>
      </c>
      <c r="F264" s="10" t="s">
        <v>485</v>
      </c>
      <c r="G264" s="10" t="s">
        <v>486</v>
      </c>
      <c r="H264" s="10" t="s">
        <v>488</v>
      </c>
      <c r="I264" s="11">
        <v>1570929.05</v>
      </c>
      <c r="J264" s="11">
        <v>320089.15999999997</v>
      </c>
      <c r="K264" s="12">
        <v>0</v>
      </c>
      <c r="L264" s="11">
        <v>121877.39</v>
      </c>
      <c r="M264" s="3">
        <f t="shared" si="9"/>
        <v>0.28134087277843639</v>
      </c>
      <c r="N264" s="9">
        <f t="shared" si="10"/>
        <v>1780.4966608743403</v>
      </c>
      <c r="O264" s="9">
        <f t="shared" si="11"/>
        <v>2263.5589394349154</v>
      </c>
    </row>
    <row r="265" spans="1:15" x14ac:dyDescent="0.25">
      <c r="A265" s="10">
        <v>42</v>
      </c>
      <c r="B265" s="10" t="s">
        <v>297</v>
      </c>
      <c r="C265" s="15">
        <v>751</v>
      </c>
      <c r="D265" s="10" t="s">
        <v>304</v>
      </c>
      <c r="E265" s="10" t="s">
        <v>10</v>
      </c>
      <c r="F265" s="10" t="s">
        <v>488</v>
      </c>
      <c r="G265" s="10" t="s">
        <v>488</v>
      </c>
      <c r="H265" s="10" t="s">
        <v>487</v>
      </c>
      <c r="I265" s="11">
        <v>1417551.45</v>
      </c>
      <c r="J265" s="12">
        <v>0</v>
      </c>
      <c r="K265" s="11">
        <v>147930.76</v>
      </c>
      <c r="L265" s="11">
        <v>21415.81</v>
      </c>
      <c r="M265" s="3">
        <f t="shared" ref="M265:M328" si="12">IF((J265+K265+L265)/I265&gt;0.353,0.353,((J265+K265+L265)/I265))</f>
        <v>0.11946414361185974</v>
      </c>
      <c r="N265" s="9" t="str">
        <f t="shared" si="10"/>
        <v/>
      </c>
      <c r="O265" s="9">
        <f t="shared" si="11"/>
        <v>961.16190848501481</v>
      </c>
    </row>
    <row r="266" spans="1:15" x14ac:dyDescent="0.25">
      <c r="A266" s="10">
        <v>42</v>
      </c>
      <c r="B266" s="10" t="s">
        <v>297</v>
      </c>
      <c r="C266" s="15">
        <v>754</v>
      </c>
      <c r="D266" s="10" t="s">
        <v>305</v>
      </c>
      <c r="E266" s="10" t="s">
        <v>7</v>
      </c>
      <c r="F266" s="10" t="s">
        <v>485</v>
      </c>
      <c r="G266" s="10" t="s">
        <v>488</v>
      </c>
      <c r="H266" s="10" t="s">
        <v>488</v>
      </c>
      <c r="I266" s="11">
        <v>584872.06000000006</v>
      </c>
      <c r="J266" s="11">
        <v>137969.25</v>
      </c>
      <c r="K266" s="12">
        <v>0</v>
      </c>
      <c r="L266" s="11">
        <v>22925.88</v>
      </c>
      <c r="M266" s="3">
        <f t="shared" si="12"/>
        <v>0.27509457367479651</v>
      </c>
      <c r="N266" s="9">
        <f t="shared" ref="N266:N329" si="13">IF(F266="E",M266*$N$6,"")</f>
        <v>1740.9662699040539</v>
      </c>
      <c r="O266" s="9" t="str">
        <f t="shared" ref="O266:O329" si="14">IF(OR(G266="M",H266="H"),M266*$O$6,"")</f>
        <v/>
      </c>
    </row>
    <row r="267" spans="1:15" x14ac:dyDescent="0.25">
      <c r="A267" s="10">
        <v>42</v>
      </c>
      <c r="B267" s="10" t="s">
        <v>297</v>
      </c>
      <c r="C267" s="15">
        <v>768</v>
      </c>
      <c r="D267" s="10" t="s">
        <v>306</v>
      </c>
      <c r="E267" s="10" t="s">
        <v>7</v>
      </c>
      <c r="F267" s="10" t="s">
        <v>485</v>
      </c>
      <c r="G267" s="10" t="s">
        <v>486</v>
      </c>
      <c r="H267" s="10" t="s">
        <v>488</v>
      </c>
      <c r="I267" s="11">
        <v>835993.66</v>
      </c>
      <c r="J267" s="12">
        <v>0</v>
      </c>
      <c r="K267" s="12">
        <v>0</v>
      </c>
      <c r="L267" s="12">
        <v>0</v>
      </c>
      <c r="M267" s="3">
        <f t="shared" si="12"/>
        <v>0</v>
      </c>
      <c r="N267" s="9">
        <f t="shared" si="13"/>
        <v>0</v>
      </c>
      <c r="O267" s="9">
        <f t="shared" si="14"/>
        <v>0</v>
      </c>
    </row>
    <row r="268" spans="1:15" x14ac:dyDescent="0.25">
      <c r="A268" s="10">
        <v>42</v>
      </c>
      <c r="B268" s="10" t="s">
        <v>297</v>
      </c>
      <c r="C268" s="15">
        <v>769</v>
      </c>
      <c r="D268" s="10" t="s">
        <v>307</v>
      </c>
      <c r="E268" s="10" t="s">
        <v>10</v>
      </c>
      <c r="F268" s="10" t="s">
        <v>488</v>
      </c>
      <c r="G268" s="10" t="s">
        <v>488</v>
      </c>
      <c r="H268" s="10" t="s">
        <v>487</v>
      </c>
      <c r="I268" s="11">
        <v>766965.01</v>
      </c>
      <c r="J268" s="12">
        <v>0</v>
      </c>
      <c r="K268" s="12">
        <v>0</v>
      </c>
      <c r="L268" s="12">
        <v>0</v>
      </c>
      <c r="M268" s="3">
        <f t="shared" si="12"/>
        <v>0</v>
      </c>
      <c r="N268" s="9" t="str">
        <f t="shared" si="13"/>
        <v/>
      </c>
      <c r="O268" s="9">
        <f t="shared" si="14"/>
        <v>0</v>
      </c>
    </row>
    <row r="269" spans="1:15" x14ac:dyDescent="0.25">
      <c r="A269" s="10">
        <v>43</v>
      </c>
      <c r="B269" s="10" t="s">
        <v>308</v>
      </c>
      <c r="C269" s="15">
        <v>774</v>
      </c>
      <c r="D269" s="10" t="s">
        <v>309</v>
      </c>
      <c r="E269" s="10" t="s">
        <v>7</v>
      </c>
      <c r="F269" s="10" t="s">
        <v>485</v>
      </c>
      <c r="G269" s="10" t="s">
        <v>486</v>
      </c>
      <c r="H269" s="10" t="s">
        <v>488</v>
      </c>
      <c r="I269" s="11">
        <v>1162365.76</v>
      </c>
      <c r="J269" s="11">
        <v>107505.64</v>
      </c>
      <c r="K269" s="12">
        <v>0</v>
      </c>
      <c r="L269" s="11">
        <v>220816.66</v>
      </c>
      <c r="M269" s="3">
        <f t="shared" si="12"/>
        <v>0.28246040213710355</v>
      </c>
      <c r="N269" s="9">
        <f t="shared" si="13"/>
        <v>1787.5817255688949</v>
      </c>
      <c r="O269" s="9">
        <f t="shared" si="14"/>
        <v>2272.5662360383017</v>
      </c>
    </row>
    <row r="270" spans="1:15" x14ac:dyDescent="0.25">
      <c r="A270" s="10">
        <v>43</v>
      </c>
      <c r="B270" s="10" t="s">
        <v>308</v>
      </c>
      <c r="C270" s="15">
        <v>775</v>
      </c>
      <c r="D270" s="10" t="s">
        <v>310</v>
      </c>
      <c r="E270" s="10" t="s">
        <v>7</v>
      </c>
      <c r="F270" s="10" t="s">
        <v>485</v>
      </c>
      <c r="G270" s="10" t="s">
        <v>486</v>
      </c>
      <c r="H270" s="10" t="s">
        <v>488</v>
      </c>
      <c r="I270" s="11">
        <v>4458496.2699999996</v>
      </c>
      <c r="J270" s="11">
        <v>156929.01</v>
      </c>
      <c r="K270" s="12">
        <v>0</v>
      </c>
      <c r="L270" s="12">
        <v>0</v>
      </c>
      <c r="M270" s="3">
        <f t="shared" si="12"/>
        <v>3.5197743924545222E-2</v>
      </c>
      <c r="N270" s="9">
        <f t="shared" si="13"/>
        <v>222.75279417831612</v>
      </c>
      <c r="O270" s="9">
        <f t="shared" si="14"/>
        <v>283.18732049676026</v>
      </c>
    </row>
    <row r="271" spans="1:15" x14ac:dyDescent="0.25">
      <c r="A271" s="10">
        <v>43</v>
      </c>
      <c r="B271" s="10" t="s">
        <v>308</v>
      </c>
      <c r="C271" s="15">
        <v>776</v>
      </c>
      <c r="D271" s="10" t="s">
        <v>311</v>
      </c>
      <c r="E271" s="10" t="s">
        <v>10</v>
      </c>
      <c r="F271" s="10" t="s">
        <v>488</v>
      </c>
      <c r="G271" s="10" t="s">
        <v>488</v>
      </c>
      <c r="H271" s="10" t="s">
        <v>487</v>
      </c>
      <c r="I271" s="11">
        <v>2384702.7200000002</v>
      </c>
      <c r="J271" s="12">
        <v>0</v>
      </c>
      <c r="K271" s="11">
        <v>100398.26</v>
      </c>
      <c r="L271" s="12">
        <v>0</v>
      </c>
      <c r="M271" s="3">
        <f t="shared" si="12"/>
        <v>4.2100954201956038E-2</v>
      </c>
      <c r="N271" s="9" t="str">
        <f t="shared" si="13"/>
        <v/>
      </c>
      <c r="O271" s="9">
        <f t="shared" si="14"/>
        <v>338.72785813679951</v>
      </c>
    </row>
    <row r="272" spans="1:15" x14ac:dyDescent="0.25">
      <c r="A272" s="10">
        <v>43</v>
      </c>
      <c r="B272" s="10" t="s">
        <v>308</v>
      </c>
      <c r="C272" s="15">
        <v>777</v>
      </c>
      <c r="D272" s="10" t="s">
        <v>312</v>
      </c>
      <c r="E272" s="10" t="s">
        <v>7</v>
      </c>
      <c r="F272" s="10" t="s">
        <v>485</v>
      </c>
      <c r="G272" s="10" t="s">
        <v>486</v>
      </c>
      <c r="H272" s="10" t="s">
        <v>488</v>
      </c>
      <c r="I272" s="11">
        <v>1677345</v>
      </c>
      <c r="J272" s="11">
        <v>224051.56</v>
      </c>
      <c r="K272" s="12">
        <v>0</v>
      </c>
      <c r="L272" s="11">
        <v>332379.09000000003</v>
      </c>
      <c r="M272" s="3">
        <f t="shared" si="12"/>
        <v>0.33173297681753011</v>
      </c>
      <c r="N272" s="9">
        <f t="shared" si="13"/>
        <v>2099.4086344171892</v>
      </c>
      <c r="O272" s="9">
        <f t="shared" si="14"/>
        <v>2668.9941556128883</v>
      </c>
    </row>
    <row r="273" spans="1:15" x14ac:dyDescent="0.25">
      <c r="A273" s="10">
        <v>43</v>
      </c>
      <c r="B273" s="10" t="s">
        <v>308</v>
      </c>
      <c r="C273" s="15">
        <v>778</v>
      </c>
      <c r="D273" s="10" t="s">
        <v>313</v>
      </c>
      <c r="E273" s="10" t="s">
        <v>10</v>
      </c>
      <c r="F273" s="10" t="s">
        <v>488</v>
      </c>
      <c r="G273" s="10" t="s">
        <v>488</v>
      </c>
      <c r="H273" s="10" t="s">
        <v>487</v>
      </c>
      <c r="I273" s="11">
        <v>1198071</v>
      </c>
      <c r="J273" s="12">
        <v>0</v>
      </c>
      <c r="K273" s="11">
        <v>145016.82</v>
      </c>
      <c r="L273" s="11">
        <v>235655.78</v>
      </c>
      <c r="M273" s="3">
        <f t="shared" si="12"/>
        <v>0.31773793038976822</v>
      </c>
      <c r="N273" s="9" t="str">
        <f t="shared" si="13"/>
        <v/>
      </c>
      <c r="O273" s="9">
        <f t="shared" si="14"/>
        <v>2556.3954701232228</v>
      </c>
    </row>
    <row r="274" spans="1:15" x14ac:dyDescent="0.25">
      <c r="A274" s="10">
        <v>43</v>
      </c>
      <c r="B274" s="10" t="s">
        <v>308</v>
      </c>
      <c r="C274" s="15">
        <v>780</v>
      </c>
      <c r="D274" s="10" t="s">
        <v>314</v>
      </c>
      <c r="E274" s="10" t="s">
        <v>7</v>
      </c>
      <c r="F274" s="10" t="s">
        <v>485</v>
      </c>
      <c r="G274" s="10" t="s">
        <v>486</v>
      </c>
      <c r="H274" s="10" t="s">
        <v>488</v>
      </c>
      <c r="I274" s="11">
        <v>3445230.7</v>
      </c>
      <c r="J274" s="11">
        <v>129091.48</v>
      </c>
      <c r="K274" s="12">
        <v>0</v>
      </c>
      <c r="L274" s="11">
        <v>102094.75</v>
      </c>
      <c r="M274" s="3">
        <f t="shared" si="12"/>
        <v>6.7103265392358183E-2</v>
      </c>
      <c r="N274" s="9">
        <f t="shared" si="13"/>
        <v>424.67039639473188</v>
      </c>
      <c r="O274" s="9">
        <f t="shared" si="14"/>
        <v>539.8867030734109</v>
      </c>
    </row>
    <row r="275" spans="1:15" x14ac:dyDescent="0.25">
      <c r="A275" s="10">
        <v>43</v>
      </c>
      <c r="B275" s="10" t="s">
        <v>308</v>
      </c>
      <c r="C275" s="15">
        <v>781</v>
      </c>
      <c r="D275" s="10" t="s">
        <v>315</v>
      </c>
      <c r="E275" s="10" t="s">
        <v>10</v>
      </c>
      <c r="F275" s="10" t="s">
        <v>488</v>
      </c>
      <c r="G275" s="10" t="s">
        <v>488</v>
      </c>
      <c r="H275" s="10" t="s">
        <v>487</v>
      </c>
      <c r="I275" s="11">
        <v>2326425.2999999998</v>
      </c>
      <c r="J275" s="12">
        <v>0</v>
      </c>
      <c r="K275" s="11">
        <v>128585.79</v>
      </c>
      <c r="L275" s="11">
        <v>380059.79</v>
      </c>
      <c r="M275" s="3">
        <f t="shared" si="12"/>
        <v>0.21863826016678894</v>
      </c>
      <c r="N275" s="9" t="str">
        <f t="shared" si="13"/>
        <v/>
      </c>
      <c r="O275" s="9">
        <f t="shared" si="14"/>
        <v>1759.0781723805187</v>
      </c>
    </row>
    <row r="276" spans="1:15" x14ac:dyDescent="0.25">
      <c r="A276" s="10">
        <v>43</v>
      </c>
      <c r="B276" s="10" t="s">
        <v>308</v>
      </c>
      <c r="C276" s="15">
        <v>782</v>
      </c>
      <c r="D276" s="10" t="s">
        <v>316</v>
      </c>
      <c r="E276" s="10" t="s">
        <v>7</v>
      </c>
      <c r="F276" s="10" t="s">
        <v>485</v>
      </c>
      <c r="G276" s="10" t="s">
        <v>486</v>
      </c>
      <c r="H276" s="10" t="s">
        <v>488</v>
      </c>
      <c r="I276" s="11">
        <v>856698.46</v>
      </c>
      <c r="J276" s="11">
        <v>22649.52</v>
      </c>
      <c r="K276" s="12">
        <v>0</v>
      </c>
      <c r="L276" s="12">
        <v>0</v>
      </c>
      <c r="M276" s="3">
        <f t="shared" si="12"/>
        <v>2.6438147209929617E-2</v>
      </c>
      <c r="N276" s="9">
        <f t="shared" si="13"/>
        <v>167.31672281423266</v>
      </c>
      <c r="O276" s="9">
        <f t="shared" si="14"/>
        <v>212.71102157368182</v>
      </c>
    </row>
    <row r="277" spans="1:15" x14ac:dyDescent="0.25">
      <c r="A277" s="10">
        <v>43</v>
      </c>
      <c r="B277" s="10" t="s">
        <v>308</v>
      </c>
      <c r="C277" s="15">
        <v>783</v>
      </c>
      <c r="D277" s="10" t="s">
        <v>317</v>
      </c>
      <c r="E277" s="10" t="s">
        <v>10</v>
      </c>
      <c r="F277" s="10" t="s">
        <v>488</v>
      </c>
      <c r="G277" s="10" t="s">
        <v>488</v>
      </c>
      <c r="H277" s="10" t="s">
        <v>487</v>
      </c>
      <c r="I277" s="11">
        <v>671006.16</v>
      </c>
      <c r="J277" s="12">
        <v>0</v>
      </c>
      <c r="K277" s="11">
        <v>14813.47</v>
      </c>
      <c r="L277" s="12">
        <v>0</v>
      </c>
      <c r="M277" s="3">
        <f t="shared" si="12"/>
        <v>2.2076503738803231E-2</v>
      </c>
      <c r="N277" s="9" t="str">
        <f t="shared" si="13"/>
        <v/>
      </c>
      <c r="O277" s="9">
        <f t="shared" si="14"/>
        <v>177.61893924595265</v>
      </c>
    </row>
    <row r="278" spans="1:15" x14ac:dyDescent="0.25">
      <c r="A278" s="10">
        <v>43</v>
      </c>
      <c r="B278" s="10" t="s">
        <v>308</v>
      </c>
      <c r="C278" s="15">
        <v>785</v>
      </c>
      <c r="D278" s="10" t="s">
        <v>318</v>
      </c>
      <c r="E278" s="10" t="s">
        <v>13</v>
      </c>
      <c r="F278" s="10" t="s">
        <v>485</v>
      </c>
      <c r="G278" s="10" t="s">
        <v>486</v>
      </c>
      <c r="H278" s="10" t="s">
        <v>487</v>
      </c>
      <c r="I278" s="11">
        <v>1844961.37</v>
      </c>
      <c r="J278" s="11">
        <v>64024.77</v>
      </c>
      <c r="K278" s="11">
        <v>48299.39</v>
      </c>
      <c r="L278" s="11">
        <v>135734.67000000001</v>
      </c>
      <c r="M278" s="3">
        <f t="shared" si="12"/>
        <v>0.13445204546477849</v>
      </c>
      <c r="N278" s="9">
        <f t="shared" si="13"/>
        <v>850.89455944885174</v>
      </c>
      <c r="O278" s="9">
        <f t="shared" si="14"/>
        <v>1081.7487215118763</v>
      </c>
    </row>
    <row r="279" spans="1:15" x14ac:dyDescent="0.25">
      <c r="A279" s="10">
        <v>43</v>
      </c>
      <c r="B279" s="10" t="s">
        <v>308</v>
      </c>
      <c r="C279" s="15">
        <v>786</v>
      </c>
      <c r="D279" s="10" t="s">
        <v>319</v>
      </c>
      <c r="E279" s="10" t="s">
        <v>7</v>
      </c>
      <c r="F279" s="10" t="s">
        <v>485</v>
      </c>
      <c r="G279" s="10" t="s">
        <v>486</v>
      </c>
      <c r="H279" s="10" t="s">
        <v>488</v>
      </c>
      <c r="I279" s="11">
        <v>801305.59</v>
      </c>
      <c r="J279" s="11">
        <v>104471.34</v>
      </c>
      <c r="K279" s="12">
        <v>0</v>
      </c>
      <c r="L279" s="11">
        <v>270632.46000000002</v>
      </c>
      <c r="M279" s="3">
        <f t="shared" si="12"/>
        <v>0.35299999999999998</v>
      </c>
      <c r="N279" s="9">
        <f t="shared" si="13"/>
        <v>2233.9993299999996</v>
      </c>
      <c r="O279" s="9">
        <f t="shared" si="14"/>
        <v>2840.1003299999998</v>
      </c>
    </row>
    <row r="280" spans="1:15" x14ac:dyDescent="0.25">
      <c r="A280" s="10">
        <v>43</v>
      </c>
      <c r="B280" s="10" t="s">
        <v>308</v>
      </c>
      <c r="C280" s="15">
        <v>787</v>
      </c>
      <c r="D280" s="10" t="s">
        <v>320</v>
      </c>
      <c r="E280" s="10" t="s">
        <v>10</v>
      </c>
      <c r="F280" s="10" t="s">
        <v>488</v>
      </c>
      <c r="G280" s="10" t="s">
        <v>488</v>
      </c>
      <c r="H280" s="10" t="s">
        <v>487</v>
      </c>
      <c r="I280" s="11">
        <v>691728.57</v>
      </c>
      <c r="J280" s="12">
        <v>0</v>
      </c>
      <c r="K280" s="11">
        <v>64358.22</v>
      </c>
      <c r="L280" s="11">
        <v>136538.46</v>
      </c>
      <c r="M280" s="3">
        <f t="shared" si="12"/>
        <v>0.29042703845527157</v>
      </c>
      <c r="N280" s="9" t="str">
        <f t="shared" si="13"/>
        <v/>
      </c>
      <c r="O280" s="9">
        <f t="shared" si="14"/>
        <v>2336.6626848661176</v>
      </c>
    </row>
    <row r="281" spans="1:15" x14ac:dyDescent="0.25">
      <c r="A281" s="10">
        <v>44</v>
      </c>
      <c r="B281" s="10" t="s">
        <v>321</v>
      </c>
      <c r="C281" s="15">
        <v>789</v>
      </c>
      <c r="D281" s="10" t="s">
        <v>322</v>
      </c>
      <c r="E281" s="10" t="s">
        <v>7</v>
      </c>
      <c r="F281" s="10" t="s">
        <v>485</v>
      </c>
      <c r="G281" s="10" t="s">
        <v>488</v>
      </c>
      <c r="H281" s="10" t="s">
        <v>488</v>
      </c>
      <c r="I281" s="11">
        <v>105320.48</v>
      </c>
      <c r="J281" s="11">
        <v>9684.6200000000008</v>
      </c>
      <c r="K281" s="12">
        <v>0</v>
      </c>
      <c r="L281" s="11">
        <v>4161.7700000000004</v>
      </c>
      <c r="M281" s="3">
        <f t="shared" si="12"/>
        <v>0.13146911218027113</v>
      </c>
      <c r="N281" s="9">
        <f t="shared" si="13"/>
        <v>832.01673803518565</v>
      </c>
      <c r="O281" s="9" t="str">
        <f t="shared" si="14"/>
        <v/>
      </c>
    </row>
    <row r="282" spans="1:15" x14ac:dyDescent="0.25">
      <c r="A282" s="10">
        <v>44</v>
      </c>
      <c r="B282" s="10" t="s">
        <v>321</v>
      </c>
      <c r="C282" s="15">
        <v>790</v>
      </c>
      <c r="D282" s="10" t="s">
        <v>323</v>
      </c>
      <c r="E282" s="10" t="s">
        <v>7</v>
      </c>
      <c r="F282" s="10" t="s">
        <v>485</v>
      </c>
      <c r="G282" s="10" t="s">
        <v>486</v>
      </c>
      <c r="H282" s="10" t="s">
        <v>488</v>
      </c>
      <c r="I282" s="11">
        <v>1888468.33</v>
      </c>
      <c r="J282" s="11">
        <v>187200.7</v>
      </c>
      <c r="K282" s="12">
        <v>0</v>
      </c>
      <c r="L282" s="11">
        <v>441380.22</v>
      </c>
      <c r="M282" s="3">
        <f t="shared" si="12"/>
        <v>0.33285224327802199</v>
      </c>
      <c r="N282" s="9">
        <f t="shared" si="13"/>
        <v>2106.4920353317225</v>
      </c>
      <c r="O282" s="9">
        <f t="shared" si="14"/>
        <v>2677.9993370400862</v>
      </c>
    </row>
    <row r="283" spans="1:15" x14ac:dyDescent="0.25">
      <c r="A283" s="10">
        <v>44</v>
      </c>
      <c r="B283" s="10" t="s">
        <v>321</v>
      </c>
      <c r="C283" s="15">
        <v>791</v>
      </c>
      <c r="D283" s="10" t="s">
        <v>324</v>
      </c>
      <c r="E283" s="10" t="s">
        <v>10</v>
      </c>
      <c r="F283" s="10" t="s">
        <v>488</v>
      </c>
      <c r="G283" s="10" t="s">
        <v>488</v>
      </c>
      <c r="H283" s="10" t="s">
        <v>487</v>
      </c>
      <c r="I283" s="11">
        <v>1357345.2</v>
      </c>
      <c r="J283" s="12">
        <v>0</v>
      </c>
      <c r="K283" s="11">
        <v>127331.61</v>
      </c>
      <c r="L283" s="11">
        <v>370156.88</v>
      </c>
      <c r="M283" s="3">
        <f t="shared" si="12"/>
        <v>0.35299999999999998</v>
      </c>
      <c r="N283" s="9" t="str">
        <f t="shared" si="13"/>
        <v/>
      </c>
      <c r="O283" s="9">
        <f t="shared" si="14"/>
        <v>2840.1003299999998</v>
      </c>
    </row>
    <row r="284" spans="1:15" x14ac:dyDescent="0.25">
      <c r="A284" s="10">
        <v>44</v>
      </c>
      <c r="B284" s="10" t="s">
        <v>321</v>
      </c>
      <c r="C284" s="15">
        <v>792</v>
      </c>
      <c r="D284" s="10" t="s">
        <v>325</v>
      </c>
      <c r="E284" s="10" t="s">
        <v>7</v>
      </c>
      <c r="F284" s="10" t="s">
        <v>485</v>
      </c>
      <c r="G284" s="10" t="s">
        <v>486</v>
      </c>
      <c r="H284" s="10" t="s">
        <v>488</v>
      </c>
      <c r="I284" s="11">
        <v>2581567.25</v>
      </c>
      <c r="J284" s="11">
        <v>4801.6400000000003</v>
      </c>
      <c r="K284" s="12">
        <v>0</v>
      </c>
      <c r="L284" s="12">
        <v>0</v>
      </c>
      <c r="M284" s="3">
        <f t="shared" si="12"/>
        <v>1.8599709149548593E-3</v>
      </c>
      <c r="N284" s="9">
        <f t="shared" si="13"/>
        <v>11.771030532092471</v>
      </c>
      <c r="O284" s="9">
        <f t="shared" si="14"/>
        <v>14.964600593069965</v>
      </c>
    </row>
    <row r="285" spans="1:15" x14ac:dyDescent="0.25">
      <c r="A285" s="10">
        <v>44</v>
      </c>
      <c r="B285" s="10" t="s">
        <v>321</v>
      </c>
      <c r="C285" s="15">
        <v>795</v>
      </c>
      <c r="D285" s="10" t="s">
        <v>326</v>
      </c>
      <c r="E285" s="10" t="s">
        <v>13</v>
      </c>
      <c r="F285" s="10" t="s">
        <v>485</v>
      </c>
      <c r="G285" s="10" t="s">
        <v>486</v>
      </c>
      <c r="H285" s="10" t="s">
        <v>487</v>
      </c>
      <c r="I285" s="11">
        <v>980432.04</v>
      </c>
      <c r="J285" s="11">
        <v>100619.62</v>
      </c>
      <c r="K285" s="11">
        <v>109004.58</v>
      </c>
      <c r="L285" s="11">
        <v>254650.43</v>
      </c>
      <c r="M285" s="3">
        <f t="shared" si="12"/>
        <v>0.35299999999999998</v>
      </c>
      <c r="N285" s="9">
        <f t="shared" si="13"/>
        <v>2233.9993299999996</v>
      </c>
      <c r="O285" s="9">
        <f t="shared" si="14"/>
        <v>2840.1003299999998</v>
      </c>
    </row>
    <row r="286" spans="1:15" x14ac:dyDescent="0.25">
      <c r="A286" s="10">
        <v>44</v>
      </c>
      <c r="B286" s="10" t="s">
        <v>321</v>
      </c>
      <c r="C286" s="15">
        <v>796</v>
      </c>
      <c r="D286" s="10" t="s">
        <v>327</v>
      </c>
      <c r="E286" s="10" t="s">
        <v>7</v>
      </c>
      <c r="F286" s="10" t="s">
        <v>485</v>
      </c>
      <c r="G286" s="10" t="s">
        <v>486</v>
      </c>
      <c r="H286" s="10" t="s">
        <v>488</v>
      </c>
      <c r="I286" s="11">
        <v>4593958.8600000003</v>
      </c>
      <c r="J286" s="12">
        <v>0</v>
      </c>
      <c r="K286" s="12">
        <v>0</v>
      </c>
      <c r="L286" s="11">
        <v>667195.44999999995</v>
      </c>
      <c r="M286" s="3">
        <f t="shared" si="12"/>
        <v>0.14523322265885505</v>
      </c>
      <c r="N286" s="9">
        <f t="shared" si="13"/>
        <v>919.12442525105655</v>
      </c>
      <c r="O286" s="9">
        <f t="shared" si="14"/>
        <v>1168.4898685563107</v>
      </c>
    </row>
    <row r="287" spans="1:15" x14ac:dyDescent="0.25">
      <c r="A287" s="10">
        <v>44</v>
      </c>
      <c r="B287" s="10" t="s">
        <v>321</v>
      </c>
      <c r="C287" s="15">
        <v>797</v>
      </c>
      <c r="D287" s="10" t="s">
        <v>328</v>
      </c>
      <c r="E287" s="10" t="s">
        <v>10</v>
      </c>
      <c r="F287" s="10" t="s">
        <v>488</v>
      </c>
      <c r="G287" s="10" t="s">
        <v>488</v>
      </c>
      <c r="H287" s="10" t="s">
        <v>487</v>
      </c>
      <c r="I287" s="11">
        <v>2828634</v>
      </c>
      <c r="J287" s="12">
        <v>0</v>
      </c>
      <c r="K287" s="12">
        <v>0</v>
      </c>
      <c r="L287" s="11">
        <v>540708.05000000005</v>
      </c>
      <c r="M287" s="3">
        <f t="shared" si="12"/>
        <v>0.19115518303180973</v>
      </c>
      <c r="N287" s="9" t="str">
        <f t="shared" si="13"/>
        <v/>
      </c>
      <c r="O287" s="9">
        <f t="shared" si="14"/>
        <v>1537.9600521525585</v>
      </c>
    </row>
    <row r="288" spans="1:15" x14ac:dyDescent="0.25">
      <c r="A288" s="10">
        <v>44</v>
      </c>
      <c r="B288" s="10" t="s">
        <v>321</v>
      </c>
      <c r="C288" s="15">
        <v>800</v>
      </c>
      <c r="D288" s="10" t="s">
        <v>329</v>
      </c>
      <c r="E288" s="10" t="s">
        <v>7</v>
      </c>
      <c r="F288" s="10" t="s">
        <v>485</v>
      </c>
      <c r="G288" s="10" t="s">
        <v>486</v>
      </c>
      <c r="H288" s="10" t="s">
        <v>488</v>
      </c>
      <c r="I288" s="11">
        <v>859705.79</v>
      </c>
      <c r="J288" s="11">
        <v>33360.35</v>
      </c>
      <c r="K288" s="12">
        <v>0</v>
      </c>
      <c r="L288" s="11">
        <v>89131.1</v>
      </c>
      <c r="M288" s="3">
        <f t="shared" si="12"/>
        <v>0.14248066190178851</v>
      </c>
      <c r="N288" s="9">
        <f t="shared" si="13"/>
        <v>901.70454171827771</v>
      </c>
      <c r="O288" s="9">
        <f t="shared" si="14"/>
        <v>1146.3438382036486</v>
      </c>
    </row>
    <row r="289" spans="1:15" x14ac:dyDescent="0.25">
      <c r="A289" s="10">
        <v>45</v>
      </c>
      <c r="B289" s="10" t="s">
        <v>330</v>
      </c>
      <c r="C289" s="15">
        <v>803</v>
      </c>
      <c r="D289" s="10" t="s">
        <v>331</v>
      </c>
      <c r="E289" s="10" t="s">
        <v>13</v>
      </c>
      <c r="F289" s="10" t="s">
        <v>485</v>
      </c>
      <c r="G289" s="10" t="s">
        <v>486</v>
      </c>
      <c r="H289" s="10" t="s">
        <v>487</v>
      </c>
      <c r="I289" s="11">
        <v>3735250.03</v>
      </c>
      <c r="J289" s="11">
        <v>262686.62</v>
      </c>
      <c r="K289" s="11">
        <v>167947.19</v>
      </c>
      <c r="L289" s="11">
        <v>387428.76</v>
      </c>
      <c r="M289" s="3">
        <f t="shared" si="12"/>
        <v>0.21901146199843552</v>
      </c>
      <c r="N289" s="9">
        <f t="shared" si="13"/>
        <v>1386.0381285179189</v>
      </c>
      <c r="O289" s="9">
        <f t="shared" si="14"/>
        <v>1762.0808087692328</v>
      </c>
    </row>
    <row r="290" spans="1:15" x14ac:dyDescent="0.25">
      <c r="A290" s="10">
        <v>45</v>
      </c>
      <c r="B290" s="10" t="s">
        <v>330</v>
      </c>
      <c r="C290" s="15">
        <v>804</v>
      </c>
      <c r="D290" s="10" t="s">
        <v>332</v>
      </c>
      <c r="E290" s="10" t="s">
        <v>7</v>
      </c>
      <c r="F290" s="10" t="s">
        <v>485</v>
      </c>
      <c r="G290" s="10" t="s">
        <v>486</v>
      </c>
      <c r="H290" s="10" t="s">
        <v>488</v>
      </c>
      <c r="I290" s="11">
        <v>2547046.44</v>
      </c>
      <c r="J290" s="11">
        <v>584299.39</v>
      </c>
      <c r="K290" s="12">
        <v>0</v>
      </c>
      <c r="L290" s="11">
        <v>409120.01</v>
      </c>
      <c r="M290" s="3">
        <f t="shared" si="12"/>
        <v>0.35299999999999998</v>
      </c>
      <c r="N290" s="9">
        <f t="shared" si="13"/>
        <v>2233.9993299999996</v>
      </c>
      <c r="O290" s="9">
        <f t="shared" si="14"/>
        <v>2840.1003299999998</v>
      </c>
    </row>
    <row r="291" spans="1:15" x14ac:dyDescent="0.25">
      <c r="A291" s="10">
        <v>45</v>
      </c>
      <c r="B291" s="10" t="s">
        <v>330</v>
      </c>
      <c r="C291" s="15">
        <v>805</v>
      </c>
      <c r="D291" s="10" t="s">
        <v>333</v>
      </c>
      <c r="E291" s="10" t="s">
        <v>10</v>
      </c>
      <c r="F291" s="10" t="s">
        <v>488</v>
      </c>
      <c r="G291" s="10" t="s">
        <v>488</v>
      </c>
      <c r="H291" s="10" t="s">
        <v>487</v>
      </c>
      <c r="I291" s="11">
        <v>2082128.28</v>
      </c>
      <c r="J291" s="12">
        <v>0</v>
      </c>
      <c r="K291" s="11">
        <v>293726.11</v>
      </c>
      <c r="L291" s="11">
        <v>360161.3</v>
      </c>
      <c r="M291" s="3">
        <f t="shared" si="12"/>
        <v>0.31404760997722958</v>
      </c>
      <c r="N291" s="9" t="str">
        <f t="shared" si="13"/>
        <v/>
      </c>
      <c r="O291" s="9">
        <f t="shared" si="14"/>
        <v>2526.7045913088978</v>
      </c>
    </row>
    <row r="292" spans="1:15" x14ac:dyDescent="0.25">
      <c r="A292" s="10">
        <v>45</v>
      </c>
      <c r="B292" s="10" t="s">
        <v>330</v>
      </c>
      <c r="C292" s="15">
        <v>807</v>
      </c>
      <c r="D292" s="10" t="s">
        <v>334</v>
      </c>
      <c r="E292" s="10" t="s">
        <v>7</v>
      </c>
      <c r="F292" s="10" t="s">
        <v>485</v>
      </c>
      <c r="G292" s="10" t="s">
        <v>486</v>
      </c>
      <c r="H292" s="10" t="s">
        <v>488</v>
      </c>
      <c r="I292" s="11">
        <v>718742.7</v>
      </c>
      <c r="J292" s="11">
        <v>244451.59</v>
      </c>
      <c r="K292" s="12">
        <v>0</v>
      </c>
      <c r="L292" s="11">
        <v>118992.78</v>
      </c>
      <c r="M292" s="3">
        <f t="shared" si="12"/>
        <v>0.35299999999999998</v>
      </c>
      <c r="N292" s="9">
        <f t="shared" si="13"/>
        <v>2233.9993299999996</v>
      </c>
      <c r="O292" s="9">
        <f t="shared" si="14"/>
        <v>2840.1003299999998</v>
      </c>
    </row>
    <row r="293" spans="1:15" x14ac:dyDescent="0.25">
      <c r="A293" s="10">
        <v>45</v>
      </c>
      <c r="B293" s="10" t="s">
        <v>330</v>
      </c>
      <c r="C293" s="15">
        <v>809</v>
      </c>
      <c r="D293" s="10" t="s">
        <v>335</v>
      </c>
      <c r="E293" s="10" t="s">
        <v>7</v>
      </c>
      <c r="F293" s="10" t="s">
        <v>485</v>
      </c>
      <c r="G293" s="10" t="s">
        <v>486</v>
      </c>
      <c r="H293" s="10" t="s">
        <v>488</v>
      </c>
      <c r="I293" s="11">
        <v>587295.84</v>
      </c>
      <c r="J293" s="11">
        <v>14158.23</v>
      </c>
      <c r="K293" s="12">
        <v>0</v>
      </c>
      <c r="L293" s="11">
        <v>53928.88</v>
      </c>
      <c r="M293" s="3">
        <f t="shared" si="12"/>
        <v>0.11593324073264337</v>
      </c>
      <c r="N293" s="9">
        <f t="shared" si="13"/>
        <v>733.69626663301415</v>
      </c>
      <c r="O293" s="9">
        <f t="shared" si="14"/>
        <v>932.75364097096281</v>
      </c>
    </row>
    <row r="294" spans="1:15" x14ac:dyDescent="0.25">
      <c r="A294" s="10">
        <v>45</v>
      </c>
      <c r="B294" s="10" t="s">
        <v>330</v>
      </c>
      <c r="C294" s="15">
        <v>811</v>
      </c>
      <c r="D294" s="10" t="s">
        <v>336</v>
      </c>
      <c r="E294" s="10" t="s">
        <v>7</v>
      </c>
      <c r="F294" s="10" t="s">
        <v>485</v>
      </c>
      <c r="G294" s="10" t="s">
        <v>486</v>
      </c>
      <c r="H294" s="10" t="s">
        <v>488</v>
      </c>
      <c r="I294" s="11">
        <v>1040158.07</v>
      </c>
      <c r="J294" s="11">
        <v>277487.39</v>
      </c>
      <c r="K294" s="12">
        <v>0</v>
      </c>
      <c r="L294" s="11">
        <v>235263.41</v>
      </c>
      <c r="M294" s="3">
        <f t="shared" si="12"/>
        <v>0.35299999999999998</v>
      </c>
      <c r="N294" s="9">
        <f t="shared" si="13"/>
        <v>2233.9993299999996</v>
      </c>
      <c r="O294" s="9">
        <f t="shared" si="14"/>
        <v>2840.1003299999998</v>
      </c>
    </row>
    <row r="295" spans="1:15" x14ac:dyDescent="0.25">
      <c r="A295" s="10">
        <v>45</v>
      </c>
      <c r="B295" s="10" t="s">
        <v>330</v>
      </c>
      <c r="C295" s="15">
        <v>812</v>
      </c>
      <c r="D295" s="10" t="s">
        <v>337</v>
      </c>
      <c r="E295" s="10" t="s">
        <v>10</v>
      </c>
      <c r="F295" s="10" t="s">
        <v>488</v>
      </c>
      <c r="G295" s="10" t="s">
        <v>488</v>
      </c>
      <c r="H295" s="10" t="s">
        <v>487</v>
      </c>
      <c r="I295" s="11">
        <v>1051144.46</v>
      </c>
      <c r="J295" s="12">
        <v>0</v>
      </c>
      <c r="K295" s="11">
        <v>294524.15999999997</v>
      </c>
      <c r="L295" s="11">
        <v>282781.94</v>
      </c>
      <c r="M295" s="3">
        <f t="shared" si="12"/>
        <v>0.35299999999999998</v>
      </c>
      <c r="N295" s="9" t="str">
        <f t="shared" si="13"/>
        <v/>
      </c>
      <c r="O295" s="9">
        <f t="shared" si="14"/>
        <v>2840.1003299999998</v>
      </c>
    </row>
    <row r="296" spans="1:15" x14ac:dyDescent="0.25">
      <c r="A296" s="10">
        <v>45</v>
      </c>
      <c r="B296" s="10" t="s">
        <v>330</v>
      </c>
      <c r="C296" s="15">
        <v>815</v>
      </c>
      <c r="D296" s="10" t="s">
        <v>338</v>
      </c>
      <c r="E296" s="10" t="s">
        <v>13</v>
      </c>
      <c r="F296" s="10" t="s">
        <v>485</v>
      </c>
      <c r="G296" s="10" t="s">
        <v>486</v>
      </c>
      <c r="H296" s="10" t="s">
        <v>487</v>
      </c>
      <c r="I296" s="11">
        <v>1855440.76</v>
      </c>
      <c r="J296" s="11">
        <v>67497.58</v>
      </c>
      <c r="K296" s="11">
        <v>50919.23</v>
      </c>
      <c r="L296" s="11">
        <v>276657.08</v>
      </c>
      <c r="M296" s="3">
        <f t="shared" si="12"/>
        <v>0.21292724538400246</v>
      </c>
      <c r="N296" s="9">
        <f t="shared" si="13"/>
        <v>1347.5334944096517</v>
      </c>
      <c r="O296" s="9">
        <f t="shared" si="14"/>
        <v>1713.1295747339839</v>
      </c>
    </row>
    <row r="297" spans="1:15" x14ac:dyDescent="0.25">
      <c r="A297" s="10">
        <v>46</v>
      </c>
      <c r="B297" s="10" t="s">
        <v>339</v>
      </c>
      <c r="C297" s="15">
        <v>819</v>
      </c>
      <c r="D297" s="10" t="s">
        <v>340</v>
      </c>
      <c r="E297" s="10" t="s">
        <v>13</v>
      </c>
      <c r="F297" s="10" t="s">
        <v>485</v>
      </c>
      <c r="G297" s="10" t="s">
        <v>486</v>
      </c>
      <c r="H297" s="10" t="s">
        <v>487</v>
      </c>
      <c r="I297" s="11">
        <v>1134479.04</v>
      </c>
      <c r="J297" s="11">
        <v>32201.52</v>
      </c>
      <c r="K297" s="11">
        <v>48302.27</v>
      </c>
      <c r="L297" s="11">
        <v>287391.43</v>
      </c>
      <c r="M297" s="3">
        <f t="shared" si="12"/>
        <v>0.32428560337262818</v>
      </c>
      <c r="N297" s="9">
        <f t="shared" si="13"/>
        <v>2052.2771123600482</v>
      </c>
      <c r="O297" s="9">
        <f t="shared" si="14"/>
        <v>2609.075493350851</v>
      </c>
    </row>
    <row r="298" spans="1:15" x14ac:dyDescent="0.25">
      <c r="A298" s="10">
        <v>46</v>
      </c>
      <c r="B298" s="10" t="s">
        <v>339</v>
      </c>
      <c r="C298" s="15">
        <v>822</v>
      </c>
      <c r="D298" s="10" t="s">
        <v>341</v>
      </c>
      <c r="E298" s="10" t="s">
        <v>13</v>
      </c>
      <c r="F298" s="10" t="s">
        <v>485</v>
      </c>
      <c r="G298" s="10" t="s">
        <v>486</v>
      </c>
      <c r="H298" s="10" t="s">
        <v>487</v>
      </c>
      <c r="I298" s="11">
        <v>1411159.35</v>
      </c>
      <c r="J298" s="11">
        <v>87801.3</v>
      </c>
      <c r="K298" s="11">
        <v>84358.11</v>
      </c>
      <c r="L298" s="11">
        <v>377206.93</v>
      </c>
      <c r="M298" s="3">
        <f t="shared" si="12"/>
        <v>0.35299999999999998</v>
      </c>
      <c r="N298" s="9">
        <f t="shared" si="13"/>
        <v>2233.9993299999996</v>
      </c>
      <c r="O298" s="9">
        <f t="shared" si="14"/>
        <v>2840.1003299999998</v>
      </c>
    </row>
    <row r="299" spans="1:15" x14ac:dyDescent="0.25">
      <c r="A299" s="10">
        <v>46</v>
      </c>
      <c r="B299" s="10" t="s">
        <v>339</v>
      </c>
      <c r="C299" s="15">
        <v>828</v>
      </c>
      <c r="D299" s="10" t="s">
        <v>342</v>
      </c>
      <c r="E299" s="10" t="s">
        <v>13</v>
      </c>
      <c r="F299" s="10" t="s">
        <v>485</v>
      </c>
      <c r="G299" s="10" t="s">
        <v>486</v>
      </c>
      <c r="H299" s="10" t="s">
        <v>487</v>
      </c>
      <c r="I299" s="11">
        <v>3499383.37</v>
      </c>
      <c r="J299" s="11">
        <v>240460.11</v>
      </c>
      <c r="K299" s="11">
        <v>160306.74</v>
      </c>
      <c r="L299" s="11">
        <v>695039.19</v>
      </c>
      <c r="M299" s="3">
        <f t="shared" si="12"/>
        <v>0.31314260946493555</v>
      </c>
      <c r="N299" s="9">
        <f t="shared" si="13"/>
        <v>1981.7574496858856</v>
      </c>
      <c r="O299" s="9">
        <f t="shared" si="14"/>
        <v>2519.4233101371801</v>
      </c>
    </row>
    <row r="300" spans="1:15" x14ac:dyDescent="0.25">
      <c r="A300" s="10">
        <v>47</v>
      </c>
      <c r="B300" s="10" t="s">
        <v>343</v>
      </c>
      <c r="C300" s="15">
        <v>840</v>
      </c>
      <c r="D300" s="10" t="s">
        <v>344</v>
      </c>
      <c r="E300" s="10" t="s">
        <v>7</v>
      </c>
      <c r="F300" s="10" t="s">
        <v>485</v>
      </c>
      <c r="G300" s="10" t="s">
        <v>486</v>
      </c>
      <c r="H300" s="10" t="s">
        <v>488</v>
      </c>
      <c r="I300" s="11">
        <v>22340021.670000002</v>
      </c>
      <c r="J300" s="11">
        <v>2347741.64</v>
      </c>
      <c r="K300" s="12">
        <v>0</v>
      </c>
      <c r="L300" s="11">
        <v>4367762.66</v>
      </c>
      <c r="M300" s="3">
        <f t="shared" si="12"/>
        <v>0.30060419811580247</v>
      </c>
      <c r="N300" s="9">
        <f t="shared" si="13"/>
        <v>1902.4067342376486</v>
      </c>
      <c r="O300" s="9">
        <f t="shared" si="14"/>
        <v>2418.5441424024816</v>
      </c>
    </row>
    <row r="301" spans="1:15" x14ac:dyDescent="0.25">
      <c r="A301" s="10">
        <v>47</v>
      </c>
      <c r="B301" s="10" t="s">
        <v>343</v>
      </c>
      <c r="C301" s="15">
        <v>842</v>
      </c>
      <c r="D301" s="10" t="s">
        <v>345</v>
      </c>
      <c r="E301" s="10" t="s">
        <v>7</v>
      </c>
      <c r="F301" s="10" t="s">
        <v>485</v>
      </c>
      <c r="G301" s="10" t="s">
        <v>486</v>
      </c>
      <c r="H301" s="10" t="s">
        <v>488</v>
      </c>
      <c r="I301" s="11">
        <v>1340466.45</v>
      </c>
      <c r="J301" s="11">
        <v>363291.5</v>
      </c>
      <c r="K301" s="12">
        <v>0</v>
      </c>
      <c r="L301" s="11">
        <v>204092.54</v>
      </c>
      <c r="M301" s="3">
        <f t="shared" si="12"/>
        <v>0.35299999999999998</v>
      </c>
      <c r="N301" s="9">
        <f t="shared" si="13"/>
        <v>2233.9993299999996</v>
      </c>
      <c r="O301" s="9">
        <f t="shared" si="14"/>
        <v>2840.1003299999998</v>
      </c>
    </row>
    <row r="302" spans="1:15" x14ac:dyDescent="0.25">
      <c r="A302" s="10">
        <v>47</v>
      </c>
      <c r="B302" s="10" t="s">
        <v>343</v>
      </c>
      <c r="C302" s="15">
        <v>843</v>
      </c>
      <c r="D302" s="10" t="s">
        <v>346</v>
      </c>
      <c r="E302" s="10" t="s">
        <v>7</v>
      </c>
      <c r="F302" s="10" t="s">
        <v>485</v>
      </c>
      <c r="G302" s="10" t="s">
        <v>488</v>
      </c>
      <c r="H302" s="10" t="s">
        <v>488</v>
      </c>
      <c r="I302" s="11">
        <v>108741.56</v>
      </c>
      <c r="J302" s="11">
        <v>25124.94</v>
      </c>
      <c r="K302" s="12">
        <v>0</v>
      </c>
      <c r="L302" s="11">
        <v>16394.900000000001</v>
      </c>
      <c r="M302" s="3">
        <f t="shared" si="12"/>
        <v>0.35299999999999998</v>
      </c>
      <c r="N302" s="9">
        <f t="shared" si="13"/>
        <v>2233.9993299999996</v>
      </c>
      <c r="O302" s="9" t="str">
        <f t="shared" si="14"/>
        <v/>
      </c>
    </row>
    <row r="303" spans="1:15" x14ac:dyDescent="0.25">
      <c r="A303" s="10">
        <v>47</v>
      </c>
      <c r="B303" s="10" t="s">
        <v>343</v>
      </c>
      <c r="C303" s="15">
        <v>844</v>
      </c>
      <c r="D303" s="10" t="s">
        <v>347</v>
      </c>
      <c r="E303" s="10" t="s">
        <v>7</v>
      </c>
      <c r="F303" s="10" t="s">
        <v>485</v>
      </c>
      <c r="G303" s="10" t="s">
        <v>488</v>
      </c>
      <c r="H303" s="10" t="s">
        <v>488</v>
      </c>
      <c r="I303" s="11">
        <v>133933.24</v>
      </c>
      <c r="J303" s="11">
        <v>17034.03</v>
      </c>
      <c r="K303" s="12">
        <v>0</v>
      </c>
      <c r="L303" s="11">
        <v>46824.19</v>
      </c>
      <c r="M303" s="3">
        <f t="shared" si="12"/>
        <v>0.35299999999999998</v>
      </c>
      <c r="N303" s="9">
        <f t="shared" si="13"/>
        <v>2233.9993299999996</v>
      </c>
      <c r="O303" s="9" t="str">
        <f t="shared" si="14"/>
        <v/>
      </c>
    </row>
    <row r="304" spans="1:15" x14ac:dyDescent="0.25">
      <c r="A304" s="10">
        <v>48</v>
      </c>
      <c r="B304" s="10" t="s">
        <v>348</v>
      </c>
      <c r="C304" s="15">
        <v>846</v>
      </c>
      <c r="D304" s="10" t="s">
        <v>349</v>
      </c>
      <c r="E304" s="10" t="s">
        <v>7</v>
      </c>
      <c r="F304" s="10" t="s">
        <v>485</v>
      </c>
      <c r="G304" s="10" t="s">
        <v>486</v>
      </c>
      <c r="H304" s="10" t="s">
        <v>488</v>
      </c>
      <c r="I304" s="11">
        <v>1646211.85</v>
      </c>
      <c r="J304" s="11">
        <v>203016.52</v>
      </c>
      <c r="K304" s="12">
        <v>0</v>
      </c>
      <c r="L304" s="11">
        <v>147584.03</v>
      </c>
      <c r="M304" s="3">
        <f t="shared" si="12"/>
        <v>0.21297413817061273</v>
      </c>
      <c r="N304" s="9">
        <f t="shared" si="13"/>
        <v>1347.8302605679214</v>
      </c>
      <c r="O304" s="9">
        <f t="shared" si="14"/>
        <v>1713.5068558068633</v>
      </c>
    </row>
    <row r="305" spans="1:15" x14ac:dyDescent="0.25">
      <c r="A305" s="10">
        <v>48</v>
      </c>
      <c r="B305" s="10" t="s">
        <v>348</v>
      </c>
      <c r="C305" s="15">
        <v>847</v>
      </c>
      <c r="D305" s="10" t="s">
        <v>350</v>
      </c>
      <c r="E305" s="10" t="s">
        <v>10</v>
      </c>
      <c r="F305" s="10" t="s">
        <v>488</v>
      </c>
      <c r="G305" s="10" t="s">
        <v>488</v>
      </c>
      <c r="H305" s="10" t="s">
        <v>487</v>
      </c>
      <c r="I305" s="11">
        <v>1132002.3400000001</v>
      </c>
      <c r="J305" s="12">
        <v>0</v>
      </c>
      <c r="K305" s="11">
        <v>106828.93</v>
      </c>
      <c r="L305" s="11">
        <v>89999.88</v>
      </c>
      <c r="M305" s="3">
        <f t="shared" si="12"/>
        <v>0.17387668120898053</v>
      </c>
      <c r="N305" s="9" t="str">
        <f t="shared" si="13"/>
        <v/>
      </c>
      <c r="O305" s="9">
        <f t="shared" si="14"/>
        <v>1398.9439651017858</v>
      </c>
    </row>
    <row r="306" spans="1:15" x14ac:dyDescent="0.25">
      <c r="A306" s="10">
        <v>48</v>
      </c>
      <c r="B306" s="10" t="s">
        <v>348</v>
      </c>
      <c r="C306" s="15">
        <v>848</v>
      </c>
      <c r="D306" s="10" t="s">
        <v>351</v>
      </c>
      <c r="E306" s="10" t="s">
        <v>7</v>
      </c>
      <c r="F306" s="10" t="s">
        <v>485</v>
      </c>
      <c r="G306" s="10" t="s">
        <v>486</v>
      </c>
      <c r="H306" s="10" t="s">
        <v>488</v>
      </c>
      <c r="I306" s="11">
        <v>3621812.39</v>
      </c>
      <c r="J306" s="11">
        <v>903674.61</v>
      </c>
      <c r="K306" s="12">
        <v>0</v>
      </c>
      <c r="L306" s="11">
        <v>568124.30000000005</v>
      </c>
      <c r="M306" s="3">
        <f t="shared" si="12"/>
        <v>0.35299999999999998</v>
      </c>
      <c r="N306" s="9">
        <f t="shared" si="13"/>
        <v>2233.9993299999996</v>
      </c>
      <c r="O306" s="9">
        <f t="shared" si="14"/>
        <v>2840.1003299999998</v>
      </c>
    </row>
    <row r="307" spans="1:15" x14ac:dyDescent="0.25">
      <c r="A307" s="10">
        <v>48</v>
      </c>
      <c r="B307" s="10" t="s">
        <v>348</v>
      </c>
      <c r="C307" s="15">
        <v>849</v>
      </c>
      <c r="D307" s="10" t="s">
        <v>352</v>
      </c>
      <c r="E307" s="10" t="s">
        <v>10</v>
      </c>
      <c r="F307" s="10" t="s">
        <v>488</v>
      </c>
      <c r="G307" s="10" t="s">
        <v>488</v>
      </c>
      <c r="H307" s="10" t="s">
        <v>487</v>
      </c>
      <c r="I307" s="11">
        <v>2382249.31</v>
      </c>
      <c r="J307" s="12">
        <v>0</v>
      </c>
      <c r="K307" s="11">
        <v>527310.76</v>
      </c>
      <c r="L307" s="11">
        <v>372848.01</v>
      </c>
      <c r="M307" s="3">
        <f t="shared" si="12"/>
        <v>0.35299999999999998</v>
      </c>
      <c r="N307" s="9" t="str">
        <f t="shared" si="13"/>
        <v/>
      </c>
      <c r="O307" s="9">
        <f t="shared" si="14"/>
        <v>2840.1003299999998</v>
      </c>
    </row>
    <row r="308" spans="1:15" x14ac:dyDescent="0.25">
      <c r="A308" s="10">
        <v>48</v>
      </c>
      <c r="B308" s="10" t="s">
        <v>348</v>
      </c>
      <c r="C308" s="15">
        <v>850</v>
      </c>
      <c r="D308" s="10" t="s">
        <v>353</v>
      </c>
      <c r="E308" s="10" t="s">
        <v>7</v>
      </c>
      <c r="F308" s="10" t="s">
        <v>485</v>
      </c>
      <c r="G308" s="10" t="s">
        <v>486</v>
      </c>
      <c r="H308" s="10" t="s">
        <v>488</v>
      </c>
      <c r="I308" s="11">
        <v>579121.67000000004</v>
      </c>
      <c r="J308" s="11">
        <v>94672.71</v>
      </c>
      <c r="K308" s="12">
        <v>0</v>
      </c>
      <c r="L308" s="11">
        <v>182890.59</v>
      </c>
      <c r="M308" s="3">
        <f t="shared" si="12"/>
        <v>0.35299999999999998</v>
      </c>
      <c r="N308" s="9">
        <f t="shared" si="13"/>
        <v>2233.9993299999996</v>
      </c>
      <c r="O308" s="9">
        <f t="shared" si="14"/>
        <v>2840.1003299999998</v>
      </c>
    </row>
    <row r="309" spans="1:15" x14ac:dyDescent="0.25">
      <c r="A309" s="10">
        <v>48</v>
      </c>
      <c r="B309" s="10" t="s">
        <v>348</v>
      </c>
      <c r="C309" s="15">
        <v>851</v>
      </c>
      <c r="D309" s="10" t="s">
        <v>354</v>
      </c>
      <c r="E309" s="10" t="s">
        <v>10</v>
      </c>
      <c r="F309" s="10" t="s">
        <v>488</v>
      </c>
      <c r="G309" s="10" t="s">
        <v>488</v>
      </c>
      <c r="H309" s="10" t="s">
        <v>487</v>
      </c>
      <c r="I309" s="11">
        <v>533981.15</v>
      </c>
      <c r="J309" s="12">
        <v>0</v>
      </c>
      <c r="K309" s="11">
        <v>47953.57</v>
      </c>
      <c r="L309" s="11">
        <v>97617.37</v>
      </c>
      <c r="M309" s="3">
        <f t="shared" si="12"/>
        <v>0.27261437973980918</v>
      </c>
      <c r="N309" s="9" t="str">
        <f t="shared" si="13"/>
        <v/>
      </c>
      <c r="O309" s="9">
        <f t="shared" si="14"/>
        <v>2193.3489797784059</v>
      </c>
    </row>
    <row r="310" spans="1:15" x14ac:dyDescent="0.25">
      <c r="A310" s="10">
        <v>48</v>
      </c>
      <c r="B310" s="10" t="s">
        <v>348</v>
      </c>
      <c r="C310" s="15">
        <v>853</v>
      </c>
      <c r="D310" s="10" t="s">
        <v>355</v>
      </c>
      <c r="E310" s="10" t="s">
        <v>7</v>
      </c>
      <c r="F310" s="10" t="s">
        <v>485</v>
      </c>
      <c r="G310" s="10" t="s">
        <v>488</v>
      </c>
      <c r="H310" s="10" t="s">
        <v>488</v>
      </c>
      <c r="I310" s="11">
        <v>156882.29999999999</v>
      </c>
      <c r="J310" s="11">
        <v>26872.44</v>
      </c>
      <c r="K310" s="12">
        <v>0</v>
      </c>
      <c r="L310" s="11">
        <v>28478.71</v>
      </c>
      <c r="M310" s="3">
        <f t="shared" si="12"/>
        <v>0.35281959787687966</v>
      </c>
      <c r="N310" s="9">
        <f t="shared" si="13"/>
        <v>2232.8576353195995</v>
      </c>
      <c r="O310" s="9" t="str">
        <f t="shared" si="14"/>
        <v/>
      </c>
    </row>
    <row r="311" spans="1:15" x14ac:dyDescent="0.25">
      <c r="A311" s="10">
        <v>48</v>
      </c>
      <c r="B311" s="10" t="s">
        <v>348</v>
      </c>
      <c r="C311" s="15">
        <v>857</v>
      </c>
      <c r="D311" s="10" t="s">
        <v>356</v>
      </c>
      <c r="E311" s="10" t="s">
        <v>7</v>
      </c>
      <c r="F311" s="10" t="s">
        <v>485</v>
      </c>
      <c r="G311" s="10" t="s">
        <v>488</v>
      </c>
      <c r="H311" s="10" t="s">
        <v>488</v>
      </c>
      <c r="I311" s="11">
        <v>113953.44</v>
      </c>
      <c r="J311" s="11">
        <v>39491.25</v>
      </c>
      <c r="K311" s="12">
        <v>0</v>
      </c>
      <c r="L311" s="11">
        <v>17604.91</v>
      </c>
      <c r="M311" s="3">
        <f t="shared" si="12"/>
        <v>0.35299999999999998</v>
      </c>
      <c r="N311" s="9">
        <f t="shared" si="13"/>
        <v>2233.9993299999996</v>
      </c>
      <c r="O311" s="9" t="str">
        <f t="shared" si="14"/>
        <v/>
      </c>
    </row>
    <row r="312" spans="1:15" x14ac:dyDescent="0.25">
      <c r="A312" s="10">
        <v>48</v>
      </c>
      <c r="B312" s="10" t="s">
        <v>348</v>
      </c>
      <c r="C312" s="15">
        <v>858</v>
      </c>
      <c r="D312" s="10" t="s">
        <v>357</v>
      </c>
      <c r="E312" s="10" t="s">
        <v>7</v>
      </c>
      <c r="F312" s="10" t="s">
        <v>485</v>
      </c>
      <c r="G312" s="10" t="s">
        <v>486</v>
      </c>
      <c r="H312" s="10" t="s">
        <v>488</v>
      </c>
      <c r="I312" s="11">
        <v>536259.47</v>
      </c>
      <c r="J312" s="11">
        <v>128925.34</v>
      </c>
      <c r="K312" s="12">
        <v>0</v>
      </c>
      <c r="L312" s="11">
        <v>104573.57</v>
      </c>
      <c r="M312" s="3">
        <f t="shared" si="12"/>
        <v>0.35299999999999998</v>
      </c>
      <c r="N312" s="9">
        <f t="shared" si="13"/>
        <v>2233.9993299999996</v>
      </c>
      <c r="O312" s="9">
        <f t="shared" si="14"/>
        <v>2840.1003299999998</v>
      </c>
    </row>
    <row r="313" spans="1:15" x14ac:dyDescent="0.25">
      <c r="A313" s="10">
        <v>48</v>
      </c>
      <c r="B313" s="10" t="s">
        <v>348</v>
      </c>
      <c r="C313" s="15">
        <v>859</v>
      </c>
      <c r="D313" s="10" t="s">
        <v>358</v>
      </c>
      <c r="E313" s="10" t="s">
        <v>10</v>
      </c>
      <c r="F313" s="10" t="s">
        <v>488</v>
      </c>
      <c r="G313" s="10" t="s">
        <v>488</v>
      </c>
      <c r="H313" s="10" t="s">
        <v>487</v>
      </c>
      <c r="I313" s="11">
        <v>529454.39</v>
      </c>
      <c r="J313" s="12">
        <v>0</v>
      </c>
      <c r="K313" s="11">
        <v>80322.539999999994</v>
      </c>
      <c r="L313" s="11">
        <v>107859.66</v>
      </c>
      <c r="M313" s="3">
        <f t="shared" si="12"/>
        <v>0.35299999999999998</v>
      </c>
      <c r="N313" s="9" t="str">
        <f t="shared" si="13"/>
        <v/>
      </c>
      <c r="O313" s="9">
        <f t="shared" si="14"/>
        <v>2840.1003299999998</v>
      </c>
    </row>
    <row r="314" spans="1:15" x14ac:dyDescent="0.25">
      <c r="A314" s="10">
        <v>48</v>
      </c>
      <c r="B314" s="10" t="s">
        <v>348</v>
      </c>
      <c r="C314" s="15">
        <v>861</v>
      </c>
      <c r="D314" s="10" t="s">
        <v>359</v>
      </c>
      <c r="E314" s="10" t="s">
        <v>7</v>
      </c>
      <c r="F314" s="10" t="s">
        <v>485</v>
      </c>
      <c r="G314" s="10" t="s">
        <v>486</v>
      </c>
      <c r="H314" s="10" t="s">
        <v>488</v>
      </c>
      <c r="I314" s="11">
        <v>1297735.8700000001</v>
      </c>
      <c r="J314" s="11">
        <v>296292.89</v>
      </c>
      <c r="K314" s="12">
        <v>0</v>
      </c>
      <c r="L314" s="11">
        <v>443934.25</v>
      </c>
      <c r="M314" s="3">
        <f t="shared" si="12"/>
        <v>0.35299999999999998</v>
      </c>
      <c r="N314" s="9">
        <f t="shared" si="13"/>
        <v>2233.9993299999996</v>
      </c>
      <c r="O314" s="9">
        <f t="shared" si="14"/>
        <v>2840.1003299999998</v>
      </c>
    </row>
    <row r="315" spans="1:15" x14ac:dyDescent="0.25">
      <c r="A315" s="10">
        <v>48</v>
      </c>
      <c r="B315" s="10" t="s">
        <v>348</v>
      </c>
      <c r="C315" s="15">
        <v>862</v>
      </c>
      <c r="D315" s="10" t="s">
        <v>360</v>
      </c>
      <c r="E315" s="10" t="s">
        <v>10</v>
      </c>
      <c r="F315" s="10" t="s">
        <v>488</v>
      </c>
      <c r="G315" s="10" t="s">
        <v>488</v>
      </c>
      <c r="H315" s="10" t="s">
        <v>487</v>
      </c>
      <c r="I315" s="11">
        <v>1120268.6000000001</v>
      </c>
      <c r="J315" s="12">
        <v>0</v>
      </c>
      <c r="K315" s="11">
        <v>281480.93</v>
      </c>
      <c r="L315" s="11">
        <v>316463.31</v>
      </c>
      <c r="M315" s="3">
        <f t="shared" si="12"/>
        <v>0.35299999999999998</v>
      </c>
      <c r="N315" s="9" t="str">
        <f t="shared" si="13"/>
        <v/>
      </c>
      <c r="O315" s="9">
        <f t="shared" si="14"/>
        <v>2840.1003299999998</v>
      </c>
    </row>
    <row r="316" spans="1:15" x14ac:dyDescent="0.25">
      <c r="A316" s="10">
        <v>49</v>
      </c>
      <c r="B316" s="10" t="s">
        <v>361</v>
      </c>
      <c r="C316" s="15">
        <v>865</v>
      </c>
      <c r="D316" s="10" t="s">
        <v>362</v>
      </c>
      <c r="E316" s="10" t="s">
        <v>7</v>
      </c>
      <c r="F316" s="10" t="s">
        <v>485</v>
      </c>
      <c r="G316" s="10" t="s">
        <v>486</v>
      </c>
      <c r="H316" s="10" t="s">
        <v>488</v>
      </c>
      <c r="I316" s="11">
        <v>2451443.16</v>
      </c>
      <c r="J316" s="11">
        <v>623791.37</v>
      </c>
      <c r="K316" s="12">
        <v>0</v>
      </c>
      <c r="L316" s="11">
        <v>385529.86</v>
      </c>
      <c r="M316" s="3">
        <f t="shared" si="12"/>
        <v>0.35299999999999998</v>
      </c>
      <c r="N316" s="9">
        <f t="shared" si="13"/>
        <v>2233.9993299999996</v>
      </c>
      <c r="O316" s="9">
        <f t="shared" si="14"/>
        <v>2840.1003299999998</v>
      </c>
    </row>
    <row r="317" spans="1:15" x14ac:dyDescent="0.25">
      <c r="A317" s="10">
        <v>49</v>
      </c>
      <c r="B317" s="10" t="s">
        <v>361</v>
      </c>
      <c r="C317" s="15">
        <v>868</v>
      </c>
      <c r="D317" s="10" t="s">
        <v>363</v>
      </c>
      <c r="E317" s="10" t="s">
        <v>7</v>
      </c>
      <c r="F317" s="10" t="s">
        <v>485</v>
      </c>
      <c r="G317" s="10" t="s">
        <v>488</v>
      </c>
      <c r="H317" s="10" t="s">
        <v>488</v>
      </c>
      <c r="I317" s="11">
        <v>275602.81</v>
      </c>
      <c r="J317" s="11">
        <v>51071.53</v>
      </c>
      <c r="K317" s="12">
        <v>0</v>
      </c>
      <c r="L317" s="11">
        <v>46778.29</v>
      </c>
      <c r="M317" s="3">
        <f t="shared" si="12"/>
        <v>0.35299999999999998</v>
      </c>
      <c r="N317" s="9">
        <f t="shared" si="13"/>
        <v>2233.9993299999996</v>
      </c>
      <c r="O317" s="9" t="str">
        <f t="shared" si="14"/>
        <v/>
      </c>
    </row>
    <row r="318" spans="1:15" x14ac:dyDescent="0.25">
      <c r="A318" s="10">
        <v>49</v>
      </c>
      <c r="B318" s="10" t="s">
        <v>361</v>
      </c>
      <c r="C318" s="15">
        <v>872</v>
      </c>
      <c r="D318" s="10" t="s">
        <v>364</v>
      </c>
      <c r="E318" s="10" t="s">
        <v>7</v>
      </c>
      <c r="F318" s="10" t="s">
        <v>485</v>
      </c>
      <c r="G318" s="10" t="s">
        <v>488</v>
      </c>
      <c r="H318" s="10" t="s">
        <v>488</v>
      </c>
      <c r="I318" s="11">
        <v>122027.59</v>
      </c>
      <c r="J318" s="11">
        <v>19760.93</v>
      </c>
      <c r="K318" s="12">
        <v>0</v>
      </c>
      <c r="L318" s="11">
        <v>25833.43</v>
      </c>
      <c r="M318" s="3">
        <f t="shared" si="12"/>
        <v>0.35299999999999998</v>
      </c>
      <c r="N318" s="9">
        <f t="shared" si="13"/>
        <v>2233.9993299999996</v>
      </c>
      <c r="O318" s="9" t="str">
        <f t="shared" si="14"/>
        <v/>
      </c>
    </row>
    <row r="319" spans="1:15" x14ac:dyDescent="0.25">
      <c r="A319" s="10">
        <v>49</v>
      </c>
      <c r="B319" s="10" t="s">
        <v>361</v>
      </c>
      <c r="C319" s="15">
        <v>875</v>
      </c>
      <c r="D319" s="10" t="s">
        <v>365</v>
      </c>
      <c r="E319" s="10" t="s">
        <v>7</v>
      </c>
      <c r="F319" s="10" t="s">
        <v>485</v>
      </c>
      <c r="G319" s="10" t="s">
        <v>488</v>
      </c>
      <c r="H319" s="10" t="s">
        <v>488</v>
      </c>
      <c r="I319" s="11">
        <v>115498.87</v>
      </c>
      <c r="J319" s="11">
        <v>37533.879999999997</v>
      </c>
      <c r="K319" s="12">
        <v>0</v>
      </c>
      <c r="L319" s="11">
        <v>24434.62</v>
      </c>
      <c r="M319" s="3">
        <f t="shared" si="12"/>
        <v>0.35299999999999998</v>
      </c>
      <c r="N319" s="9">
        <f t="shared" si="13"/>
        <v>2233.9993299999996</v>
      </c>
      <c r="O319" s="9" t="str">
        <f t="shared" si="14"/>
        <v/>
      </c>
    </row>
    <row r="320" spans="1:15" x14ac:dyDescent="0.25">
      <c r="A320" s="10">
        <v>49</v>
      </c>
      <c r="B320" s="10" t="s">
        <v>361</v>
      </c>
      <c r="C320" s="15">
        <v>882</v>
      </c>
      <c r="D320" s="10" t="s">
        <v>366</v>
      </c>
      <c r="E320" s="10" t="s">
        <v>10</v>
      </c>
      <c r="F320" s="10" t="s">
        <v>488</v>
      </c>
      <c r="G320" s="10" t="s">
        <v>488</v>
      </c>
      <c r="H320" s="10" t="s">
        <v>487</v>
      </c>
      <c r="I320" s="11">
        <v>1842176.99</v>
      </c>
      <c r="J320" s="12">
        <v>0</v>
      </c>
      <c r="K320" s="11">
        <v>523569.33</v>
      </c>
      <c r="L320" s="11">
        <v>398215.2</v>
      </c>
      <c r="M320" s="3">
        <f t="shared" si="12"/>
        <v>0.35299999999999998</v>
      </c>
      <c r="N320" s="9" t="str">
        <f t="shared" si="13"/>
        <v/>
      </c>
      <c r="O320" s="9">
        <f t="shared" si="14"/>
        <v>2840.1003299999998</v>
      </c>
    </row>
    <row r="321" spans="1:15" x14ac:dyDescent="0.25">
      <c r="A321" s="10">
        <v>50</v>
      </c>
      <c r="B321" s="10" t="s">
        <v>367</v>
      </c>
      <c r="C321" s="15">
        <v>883</v>
      </c>
      <c r="D321" s="10" t="s">
        <v>368</v>
      </c>
      <c r="E321" s="10" t="s">
        <v>7</v>
      </c>
      <c r="F321" s="10" t="s">
        <v>485</v>
      </c>
      <c r="G321" s="10" t="s">
        <v>486</v>
      </c>
      <c r="H321" s="10" t="s">
        <v>488</v>
      </c>
      <c r="I321" s="11">
        <v>2019852.33</v>
      </c>
      <c r="J321" s="11">
        <v>279737.96000000002</v>
      </c>
      <c r="K321" s="12">
        <v>0</v>
      </c>
      <c r="L321" s="11">
        <v>355409.2</v>
      </c>
      <c r="M321" s="3">
        <f t="shared" si="12"/>
        <v>0.31445227483535887</v>
      </c>
      <c r="N321" s="9">
        <f t="shared" si="13"/>
        <v>1990.0458110458003</v>
      </c>
      <c r="O321" s="9">
        <f t="shared" si="14"/>
        <v>2529.9603669381117</v>
      </c>
    </row>
    <row r="322" spans="1:15" x14ac:dyDescent="0.25">
      <c r="A322" s="10">
        <v>50</v>
      </c>
      <c r="B322" s="10" t="s">
        <v>367</v>
      </c>
      <c r="C322" s="15">
        <v>884</v>
      </c>
      <c r="D322" s="10" t="s">
        <v>369</v>
      </c>
      <c r="E322" s="10" t="s">
        <v>10</v>
      </c>
      <c r="F322" s="10" t="s">
        <v>488</v>
      </c>
      <c r="G322" s="10" t="s">
        <v>488</v>
      </c>
      <c r="H322" s="10" t="s">
        <v>487</v>
      </c>
      <c r="I322" s="11">
        <v>1338035.3500000001</v>
      </c>
      <c r="J322" s="12">
        <v>0</v>
      </c>
      <c r="K322" s="11">
        <v>171508.51</v>
      </c>
      <c r="L322" s="11">
        <v>297428.42</v>
      </c>
      <c r="M322" s="3">
        <f t="shared" si="12"/>
        <v>0.35046677204753968</v>
      </c>
      <c r="N322" s="9" t="str">
        <f t="shared" si="13"/>
        <v/>
      </c>
      <c r="O322" s="9">
        <f t="shared" si="14"/>
        <v>2819.7189658534057</v>
      </c>
    </row>
    <row r="323" spans="1:15" x14ac:dyDescent="0.25">
      <c r="A323" s="10">
        <v>50</v>
      </c>
      <c r="B323" s="10" t="s">
        <v>367</v>
      </c>
      <c r="C323" s="15">
        <v>889</v>
      </c>
      <c r="D323" s="10" t="s">
        <v>370</v>
      </c>
      <c r="E323" s="10" t="s">
        <v>7</v>
      </c>
      <c r="F323" s="10" t="s">
        <v>485</v>
      </c>
      <c r="G323" s="10" t="s">
        <v>488</v>
      </c>
      <c r="H323" s="10" t="s">
        <v>488</v>
      </c>
      <c r="I323" s="11">
        <v>229391.67</v>
      </c>
      <c r="J323" s="11">
        <v>22922.75</v>
      </c>
      <c r="K323" s="12">
        <v>0</v>
      </c>
      <c r="L323" s="11">
        <v>20000</v>
      </c>
      <c r="M323" s="3">
        <f t="shared" si="12"/>
        <v>0.18711555655007001</v>
      </c>
      <c r="N323" s="9">
        <f t="shared" si="13"/>
        <v>1184.1813823383384</v>
      </c>
      <c r="O323" s="9" t="str">
        <f t="shared" si="14"/>
        <v/>
      </c>
    </row>
    <row r="324" spans="1:15" x14ac:dyDescent="0.25">
      <c r="A324" s="10">
        <v>50</v>
      </c>
      <c r="B324" s="10" t="s">
        <v>367</v>
      </c>
      <c r="C324" s="15">
        <v>890</v>
      </c>
      <c r="D324" s="10" t="s">
        <v>371</v>
      </c>
      <c r="E324" s="10" t="s">
        <v>7</v>
      </c>
      <c r="F324" s="10" t="s">
        <v>485</v>
      </c>
      <c r="G324" s="10" t="s">
        <v>486</v>
      </c>
      <c r="H324" s="10" t="s">
        <v>488</v>
      </c>
      <c r="I324" s="11">
        <v>1699051.34</v>
      </c>
      <c r="J324" s="11">
        <v>124366.7</v>
      </c>
      <c r="K324" s="12">
        <v>0</v>
      </c>
      <c r="L324" s="11">
        <v>298258.93</v>
      </c>
      <c r="M324" s="3">
        <f t="shared" si="12"/>
        <v>0.24874211864604395</v>
      </c>
      <c r="N324" s="9">
        <f t="shared" si="13"/>
        <v>1574.1918594845401</v>
      </c>
      <c r="O324" s="9">
        <f t="shared" si="14"/>
        <v>2001.2820771997976</v>
      </c>
    </row>
    <row r="325" spans="1:15" x14ac:dyDescent="0.25">
      <c r="A325" s="10">
        <v>50</v>
      </c>
      <c r="B325" s="10" t="s">
        <v>367</v>
      </c>
      <c r="C325" s="15">
        <v>891</v>
      </c>
      <c r="D325" s="10" t="s">
        <v>372</v>
      </c>
      <c r="E325" s="10" t="s">
        <v>10</v>
      </c>
      <c r="F325" s="10" t="s">
        <v>488</v>
      </c>
      <c r="G325" s="10" t="s">
        <v>488</v>
      </c>
      <c r="H325" s="10" t="s">
        <v>487</v>
      </c>
      <c r="I325" s="11">
        <v>1453470.61</v>
      </c>
      <c r="J325" s="12">
        <v>0</v>
      </c>
      <c r="K325" s="11">
        <v>98272.87</v>
      </c>
      <c r="L325" s="11">
        <v>309448.83</v>
      </c>
      <c r="M325" s="3">
        <f t="shared" si="12"/>
        <v>0.28051595759476688</v>
      </c>
      <c r="N325" s="9" t="str">
        <f t="shared" si="13"/>
        <v/>
      </c>
      <c r="O325" s="9">
        <f t="shared" si="14"/>
        <v>2256.9219935840324</v>
      </c>
    </row>
    <row r="326" spans="1:15" x14ac:dyDescent="0.25">
      <c r="A326" s="10">
        <v>50</v>
      </c>
      <c r="B326" s="10" t="s">
        <v>367</v>
      </c>
      <c r="C326" s="15">
        <v>894</v>
      </c>
      <c r="D326" s="10" t="s">
        <v>373</v>
      </c>
      <c r="E326" s="10" t="s">
        <v>7</v>
      </c>
      <c r="F326" s="10" t="s">
        <v>485</v>
      </c>
      <c r="G326" s="10" t="s">
        <v>486</v>
      </c>
      <c r="H326" s="10" t="s">
        <v>488</v>
      </c>
      <c r="I326" s="11">
        <v>794574.24</v>
      </c>
      <c r="J326" s="11">
        <v>77953.899999999994</v>
      </c>
      <c r="K326" s="12">
        <v>0</v>
      </c>
      <c r="L326" s="11">
        <v>159219.82</v>
      </c>
      <c r="M326" s="3">
        <f t="shared" si="12"/>
        <v>0.29849157959110278</v>
      </c>
      <c r="N326" s="9">
        <f t="shared" si="13"/>
        <v>1889.0367955160489</v>
      </c>
      <c r="O326" s="9">
        <f t="shared" si="14"/>
        <v>2401.5468376739723</v>
      </c>
    </row>
    <row r="327" spans="1:15" x14ac:dyDescent="0.25">
      <c r="A327" s="10">
        <v>50</v>
      </c>
      <c r="B327" s="10" t="s">
        <v>367</v>
      </c>
      <c r="C327" s="15">
        <v>895</v>
      </c>
      <c r="D327" s="10" t="s">
        <v>374</v>
      </c>
      <c r="E327" s="10" t="s">
        <v>10</v>
      </c>
      <c r="F327" s="10" t="s">
        <v>488</v>
      </c>
      <c r="G327" s="10" t="s">
        <v>488</v>
      </c>
      <c r="H327" s="10" t="s">
        <v>487</v>
      </c>
      <c r="I327" s="11">
        <v>681465.21</v>
      </c>
      <c r="J327" s="12">
        <v>0</v>
      </c>
      <c r="K327" s="11">
        <v>52855.94</v>
      </c>
      <c r="L327" s="11">
        <v>141463.59</v>
      </c>
      <c r="M327" s="3">
        <f t="shared" si="12"/>
        <v>0.28514959699850267</v>
      </c>
      <c r="N327" s="9" t="str">
        <f t="shared" si="13"/>
        <v/>
      </c>
      <c r="O327" s="9">
        <f t="shared" si="14"/>
        <v>2294.2024491071229</v>
      </c>
    </row>
    <row r="328" spans="1:15" x14ac:dyDescent="0.25">
      <c r="A328" s="10">
        <v>50</v>
      </c>
      <c r="B328" s="10" t="s">
        <v>367</v>
      </c>
      <c r="C328" s="15">
        <v>896</v>
      </c>
      <c r="D328" s="10" t="s">
        <v>375</v>
      </c>
      <c r="E328" s="10" t="s">
        <v>7</v>
      </c>
      <c r="F328" s="10" t="s">
        <v>485</v>
      </c>
      <c r="G328" s="10" t="s">
        <v>488</v>
      </c>
      <c r="H328" s="10" t="s">
        <v>488</v>
      </c>
      <c r="I328" s="11">
        <v>316732.59999999998</v>
      </c>
      <c r="J328" s="11">
        <v>21017.82</v>
      </c>
      <c r="K328" s="12">
        <v>0</v>
      </c>
      <c r="L328" s="11">
        <v>18287.349999999999</v>
      </c>
      <c r="M328" s="3">
        <f t="shared" si="12"/>
        <v>0.12409575143196501</v>
      </c>
      <c r="N328" s="9">
        <f t="shared" si="13"/>
        <v>785.35361346984803</v>
      </c>
      <c r="O328" s="9" t="str">
        <f t="shared" si="14"/>
        <v/>
      </c>
    </row>
    <row r="329" spans="1:15" x14ac:dyDescent="0.25">
      <c r="A329" s="10">
        <v>50</v>
      </c>
      <c r="B329" s="10" t="s">
        <v>367</v>
      </c>
      <c r="C329" s="15">
        <v>898</v>
      </c>
      <c r="D329" s="10" t="s">
        <v>376</v>
      </c>
      <c r="E329" s="10" t="s">
        <v>7</v>
      </c>
      <c r="F329" s="10" t="s">
        <v>485</v>
      </c>
      <c r="G329" s="10" t="s">
        <v>488</v>
      </c>
      <c r="H329" s="10" t="s">
        <v>488</v>
      </c>
      <c r="I329" s="11">
        <v>118392.54</v>
      </c>
      <c r="J329" s="11">
        <v>24938.87</v>
      </c>
      <c r="K329" s="12">
        <v>0</v>
      </c>
      <c r="L329" s="12">
        <v>0</v>
      </c>
      <c r="M329" s="3">
        <f t="shared" ref="M329:M392" si="15">IF((J329+K329+L329)/I329&gt;0.353,0.353,((J329+K329+L329)/I329))</f>
        <v>0.21064562007031862</v>
      </c>
      <c r="N329" s="9">
        <f t="shared" si="13"/>
        <v>1333.0939776332191</v>
      </c>
      <c r="O329" s="9" t="str">
        <f t="shared" si="14"/>
        <v/>
      </c>
    </row>
    <row r="330" spans="1:15" x14ac:dyDescent="0.25">
      <c r="A330" s="10">
        <v>50</v>
      </c>
      <c r="B330" s="10" t="s">
        <v>367</v>
      </c>
      <c r="C330" s="15">
        <v>900</v>
      </c>
      <c r="D330" s="10" t="s">
        <v>377</v>
      </c>
      <c r="E330" s="10" t="s">
        <v>7</v>
      </c>
      <c r="F330" s="10" t="s">
        <v>485</v>
      </c>
      <c r="G330" s="10" t="s">
        <v>486</v>
      </c>
      <c r="H330" s="10" t="s">
        <v>488</v>
      </c>
      <c r="I330" s="11">
        <v>728852.56</v>
      </c>
      <c r="J330" s="11">
        <v>49514.78</v>
      </c>
      <c r="K330" s="12">
        <v>0</v>
      </c>
      <c r="L330" s="11">
        <v>112724.1</v>
      </c>
      <c r="M330" s="3">
        <f t="shared" si="15"/>
        <v>0.22259492372503981</v>
      </c>
      <c r="N330" s="9">
        <f t="shared" ref="N330:N393" si="16">IF(F330="E",M330*$N$6,"")</f>
        <v>1408.716460235524</v>
      </c>
      <c r="O330" s="9">
        <f t="shared" ref="O330:O393" si="17">IF(OR(G330="M",H330="H"),M330*$O$6,"")</f>
        <v>1790.9119442714175</v>
      </c>
    </row>
    <row r="331" spans="1:15" x14ac:dyDescent="0.25">
      <c r="A331" s="10">
        <v>51</v>
      </c>
      <c r="B331" s="10" t="s">
        <v>378</v>
      </c>
      <c r="C331" s="15">
        <v>903</v>
      </c>
      <c r="D331" s="10" t="s">
        <v>379</v>
      </c>
      <c r="E331" s="10" t="s">
        <v>13</v>
      </c>
      <c r="F331" s="10" t="s">
        <v>485</v>
      </c>
      <c r="G331" s="10" t="s">
        <v>486</v>
      </c>
      <c r="H331" s="10" t="s">
        <v>487</v>
      </c>
      <c r="I331" s="11">
        <v>1852404.76</v>
      </c>
      <c r="J331" s="11">
        <v>245162.12</v>
      </c>
      <c r="K331" s="11">
        <v>208841.81</v>
      </c>
      <c r="L331" s="11">
        <v>541444.68999999994</v>
      </c>
      <c r="M331" s="3">
        <f t="shared" si="15"/>
        <v>0.35299999999999998</v>
      </c>
      <c r="N331" s="9">
        <f t="shared" si="16"/>
        <v>2233.9993299999996</v>
      </c>
      <c r="O331" s="9">
        <f t="shared" si="17"/>
        <v>2840.1003299999998</v>
      </c>
    </row>
    <row r="332" spans="1:15" x14ac:dyDescent="0.25">
      <c r="A332" s="10">
        <v>51</v>
      </c>
      <c r="B332" s="10" t="s">
        <v>378</v>
      </c>
      <c r="C332" s="15">
        <v>910</v>
      </c>
      <c r="D332" s="10" t="s">
        <v>380</v>
      </c>
      <c r="E332" s="10" t="s">
        <v>7</v>
      </c>
      <c r="F332" s="10" t="s">
        <v>485</v>
      </c>
      <c r="G332" s="10" t="s">
        <v>486</v>
      </c>
      <c r="H332" s="10" t="s">
        <v>488</v>
      </c>
      <c r="I332" s="11">
        <v>3161456.14</v>
      </c>
      <c r="J332" s="11">
        <v>285092.46999999997</v>
      </c>
      <c r="K332" s="12">
        <v>0</v>
      </c>
      <c r="L332" s="11">
        <v>611637.47</v>
      </c>
      <c r="M332" s="3">
        <f t="shared" si="15"/>
        <v>0.28364459296278577</v>
      </c>
      <c r="N332" s="9">
        <f t="shared" si="16"/>
        <v>1795.0760074702155</v>
      </c>
      <c r="O332" s="9">
        <f t="shared" si="17"/>
        <v>2282.0937735873185</v>
      </c>
    </row>
    <row r="333" spans="1:15" x14ac:dyDescent="0.25">
      <c r="A333" s="10">
        <v>51</v>
      </c>
      <c r="B333" s="10" t="s">
        <v>378</v>
      </c>
      <c r="C333" s="15">
        <v>911</v>
      </c>
      <c r="D333" s="10" t="s">
        <v>381</v>
      </c>
      <c r="E333" s="10" t="s">
        <v>10</v>
      </c>
      <c r="F333" s="10" t="s">
        <v>488</v>
      </c>
      <c r="G333" s="10" t="s">
        <v>488</v>
      </c>
      <c r="H333" s="10" t="s">
        <v>487</v>
      </c>
      <c r="I333" s="11">
        <v>1692694</v>
      </c>
      <c r="J333" s="12">
        <v>0</v>
      </c>
      <c r="K333" s="11">
        <v>184979.7</v>
      </c>
      <c r="L333" s="11">
        <v>462867.65</v>
      </c>
      <c r="M333" s="3">
        <f t="shared" si="15"/>
        <v>0.35299999999999998</v>
      </c>
      <c r="N333" s="9" t="str">
        <f t="shared" si="16"/>
        <v/>
      </c>
      <c r="O333" s="9">
        <f t="shared" si="17"/>
        <v>2840.1003299999998</v>
      </c>
    </row>
    <row r="334" spans="1:15" x14ac:dyDescent="0.25">
      <c r="A334" s="10">
        <v>51</v>
      </c>
      <c r="B334" s="10" t="s">
        <v>378</v>
      </c>
      <c r="C334" s="15">
        <v>915</v>
      </c>
      <c r="D334" s="10" t="s">
        <v>382</v>
      </c>
      <c r="E334" s="10" t="s">
        <v>7</v>
      </c>
      <c r="F334" s="10" t="s">
        <v>485</v>
      </c>
      <c r="G334" s="10" t="s">
        <v>488</v>
      </c>
      <c r="H334" s="10" t="s">
        <v>488</v>
      </c>
      <c r="I334" s="11">
        <v>90000</v>
      </c>
      <c r="J334" s="11">
        <v>19304.189999999999</v>
      </c>
      <c r="K334" s="12">
        <v>0</v>
      </c>
      <c r="L334" s="11">
        <v>1644.61</v>
      </c>
      <c r="M334" s="3">
        <f t="shared" si="15"/>
        <v>0.23276444444444444</v>
      </c>
      <c r="N334" s="9">
        <f t="shared" si="16"/>
        <v>1473.0753907555554</v>
      </c>
      <c r="O334" s="9" t="str">
        <f t="shared" si="17"/>
        <v/>
      </c>
    </row>
    <row r="335" spans="1:15" x14ac:dyDescent="0.25">
      <c r="A335" s="10">
        <v>52</v>
      </c>
      <c r="B335" s="10" t="s">
        <v>383</v>
      </c>
      <c r="C335" s="15">
        <v>923</v>
      </c>
      <c r="D335" s="10" t="s">
        <v>384</v>
      </c>
      <c r="E335" s="10" t="s">
        <v>13</v>
      </c>
      <c r="F335" s="10" t="s">
        <v>485</v>
      </c>
      <c r="G335" s="10" t="s">
        <v>486</v>
      </c>
      <c r="H335" s="10" t="s">
        <v>487</v>
      </c>
      <c r="I335" s="11">
        <v>1303153.81</v>
      </c>
      <c r="J335" s="11">
        <v>142991.59</v>
      </c>
      <c r="K335" s="11">
        <v>107870.85</v>
      </c>
      <c r="L335" s="11">
        <v>399085.38</v>
      </c>
      <c r="M335" s="3">
        <f t="shared" si="15"/>
        <v>0.35299999999999998</v>
      </c>
      <c r="N335" s="9">
        <f t="shared" si="16"/>
        <v>2233.9993299999996</v>
      </c>
      <c r="O335" s="9">
        <f t="shared" si="17"/>
        <v>2840.1003299999998</v>
      </c>
    </row>
    <row r="336" spans="1:15" x14ac:dyDescent="0.25">
      <c r="A336" s="10">
        <v>53</v>
      </c>
      <c r="B336" s="10" t="s">
        <v>385</v>
      </c>
      <c r="C336" s="15">
        <v>926</v>
      </c>
      <c r="D336" s="10" t="s">
        <v>386</v>
      </c>
      <c r="E336" s="10" t="s">
        <v>13</v>
      </c>
      <c r="F336" s="10" t="s">
        <v>485</v>
      </c>
      <c r="G336" s="10" t="s">
        <v>486</v>
      </c>
      <c r="H336" s="10" t="s">
        <v>487</v>
      </c>
      <c r="I336" s="11">
        <v>6837469.4800000004</v>
      </c>
      <c r="J336" s="11">
        <v>460459.34</v>
      </c>
      <c r="K336" s="11">
        <v>270428.5</v>
      </c>
      <c r="L336" s="11">
        <v>1369045.79</v>
      </c>
      <c r="M336" s="3">
        <f t="shared" si="15"/>
        <v>0.30712146301236576</v>
      </c>
      <c r="N336" s="9">
        <f t="shared" si="16"/>
        <v>1943.651962034688</v>
      </c>
      <c r="O336" s="9">
        <f t="shared" si="17"/>
        <v>2470.9795140269198</v>
      </c>
    </row>
    <row r="337" spans="1:15" x14ac:dyDescent="0.25">
      <c r="A337" s="10">
        <v>53</v>
      </c>
      <c r="B337" s="10" t="s">
        <v>385</v>
      </c>
      <c r="C337" s="15">
        <v>927</v>
      </c>
      <c r="D337" s="10" t="s">
        <v>387</v>
      </c>
      <c r="E337" s="10" t="s">
        <v>7</v>
      </c>
      <c r="F337" s="10" t="s">
        <v>485</v>
      </c>
      <c r="G337" s="10" t="s">
        <v>486</v>
      </c>
      <c r="H337" s="10" t="s">
        <v>488</v>
      </c>
      <c r="I337" s="11">
        <v>842743.13</v>
      </c>
      <c r="J337" s="11">
        <v>42064.959999999999</v>
      </c>
      <c r="K337" s="12">
        <v>0</v>
      </c>
      <c r="L337" s="11">
        <v>195292.76</v>
      </c>
      <c r="M337" s="3">
        <f t="shared" si="15"/>
        <v>0.28164895274791502</v>
      </c>
      <c r="N337" s="9">
        <f t="shared" si="16"/>
        <v>1782.4463788499825</v>
      </c>
      <c r="O337" s="9">
        <f t="shared" si="17"/>
        <v>2266.0376307181523</v>
      </c>
    </row>
    <row r="338" spans="1:15" x14ac:dyDescent="0.25">
      <c r="A338" s="10">
        <v>53</v>
      </c>
      <c r="B338" s="10" t="s">
        <v>385</v>
      </c>
      <c r="C338" s="15">
        <v>928</v>
      </c>
      <c r="D338" s="10" t="s">
        <v>388</v>
      </c>
      <c r="E338" s="10" t="s">
        <v>10</v>
      </c>
      <c r="F338" s="10" t="s">
        <v>488</v>
      </c>
      <c r="G338" s="10" t="s">
        <v>488</v>
      </c>
      <c r="H338" s="10" t="s">
        <v>487</v>
      </c>
      <c r="I338" s="11">
        <v>700369.23</v>
      </c>
      <c r="J338" s="12">
        <v>0</v>
      </c>
      <c r="K338" s="11">
        <v>50275.85</v>
      </c>
      <c r="L338" s="11">
        <v>143731.6</v>
      </c>
      <c r="M338" s="3">
        <f t="shared" si="15"/>
        <v>0.27700738651810847</v>
      </c>
      <c r="N338" s="9" t="str">
        <f t="shared" si="16"/>
        <v/>
      </c>
      <c r="O338" s="9">
        <f t="shared" si="17"/>
        <v>2228.6933990439584</v>
      </c>
    </row>
    <row r="339" spans="1:15" x14ac:dyDescent="0.25">
      <c r="A339" s="10">
        <v>53</v>
      </c>
      <c r="B339" s="10" t="s">
        <v>385</v>
      </c>
      <c r="C339" s="15">
        <v>932</v>
      </c>
      <c r="D339" s="10" t="s">
        <v>389</v>
      </c>
      <c r="E339" s="10" t="s">
        <v>7</v>
      </c>
      <c r="F339" s="10" t="s">
        <v>485</v>
      </c>
      <c r="G339" s="10" t="s">
        <v>486</v>
      </c>
      <c r="H339" s="10" t="s">
        <v>488</v>
      </c>
      <c r="I339" s="11">
        <v>609367.97</v>
      </c>
      <c r="J339" s="11">
        <v>64999.7</v>
      </c>
      <c r="K339" s="12">
        <v>0</v>
      </c>
      <c r="L339" s="11">
        <v>192290.86</v>
      </c>
      <c r="M339" s="3">
        <f t="shared" si="15"/>
        <v>0.35299999999999998</v>
      </c>
      <c r="N339" s="9">
        <f t="shared" si="16"/>
        <v>2233.9993299999996</v>
      </c>
      <c r="O339" s="9">
        <f t="shared" si="17"/>
        <v>2840.1003299999998</v>
      </c>
    </row>
    <row r="340" spans="1:15" x14ac:dyDescent="0.25">
      <c r="A340" s="10">
        <v>53</v>
      </c>
      <c r="B340" s="10" t="s">
        <v>385</v>
      </c>
      <c r="C340" s="15">
        <v>933</v>
      </c>
      <c r="D340" s="10" t="s">
        <v>390</v>
      </c>
      <c r="E340" s="10" t="s">
        <v>10</v>
      </c>
      <c r="F340" s="10" t="s">
        <v>488</v>
      </c>
      <c r="G340" s="10" t="s">
        <v>488</v>
      </c>
      <c r="H340" s="10" t="s">
        <v>487</v>
      </c>
      <c r="I340" s="11">
        <v>586109.5</v>
      </c>
      <c r="J340" s="12">
        <v>0</v>
      </c>
      <c r="K340" s="11">
        <v>51270.6</v>
      </c>
      <c r="L340" s="11">
        <v>115552.69</v>
      </c>
      <c r="M340" s="3">
        <f t="shared" si="15"/>
        <v>0.28462819660831296</v>
      </c>
      <c r="N340" s="9" t="str">
        <f t="shared" si="16"/>
        <v/>
      </c>
      <c r="O340" s="9">
        <f t="shared" si="17"/>
        <v>2290.0074649138087</v>
      </c>
    </row>
    <row r="341" spans="1:15" x14ac:dyDescent="0.25">
      <c r="A341" s="10">
        <v>53</v>
      </c>
      <c r="B341" s="10" t="s">
        <v>385</v>
      </c>
      <c r="C341" s="15">
        <v>935</v>
      </c>
      <c r="D341" s="10" t="s">
        <v>391</v>
      </c>
      <c r="E341" s="10" t="s">
        <v>13</v>
      </c>
      <c r="F341" s="10" t="s">
        <v>485</v>
      </c>
      <c r="G341" s="10" t="s">
        <v>486</v>
      </c>
      <c r="H341" s="10" t="s">
        <v>487</v>
      </c>
      <c r="I341" s="11">
        <v>1033945.67</v>
      </c>
      <c r="J341" s="11">
        <v>65878.789999999994</v>
      </c>
      <c r="K341" s="11">
        <v>68567.72</v>
      </c>
      <c r="L341" s="11">
        <v>287838.3</v>
      </c>
      <c r="M341" s="3">
        <f t="shared" si="15"/>
        <v>0.35299999999999998</v>
      </c>
      <c r="N341" s="9">
        <f t="shared" si="16"/>
        <v>2233.9993299999996</v>
      </c>
      <c r="O341" s="9">
        <f t="shared" si="17"/>
        <v>2840.1003299999998</v>
      </c>
    </row>
    <row r="342" spans="1:15" x14ac:dyDescent="0.25">
      <c r="A342" s="10">
        <v>53</v>
      </c>
      <c r="B342" s="10" t="s">
        <v>385</v>
      </c>
      <c r="C342" s="15">
        <v>937</v>
      </c>
      <c r="D342" s="10" t="s">
        <v>392</v>
      </c>
      <c r="E342" s="10" t="s">
        <v>13</v>
      </c>
      <c r="F342" s="10" t="s">
        <v>485</v>
      </c>
      <c r="G342" s="10" t="s">
        <v>486</v>
      </c>
      <c r="H342" s="10" t="s">
        <v>487</v>
      </c>
      <c r="I342" s="11">
        <v>1468302.33</v>
      </c>
      <c r="J342" s="11">
        <v>98091.24</v>
      </c>
      <c r="K342" s="11">
        <v>86986.57</v>
      </c>
      <c r="L342" s="11">
        <v>320709.14</v>
      </c>
      <c r="M342" s="3">
        <f t="shared" si="15"/>
        <v>0.3444705764377558</v>
      </c>
      <c r="N342" s="9">
        <f t="shared" si="16"/>
        <v>2180.0199347497455</v>
      </c>
      <c r="O342" s="9">
        <f t="shared" si="17"/>
        <v>2771.4759144933723</v>
      </c>
    </row>
    <row r="343" spans="1:15" x14ac:dyDescent="0.25">
      <c r="A343" s="10">
        <v>53</v>
      </c>
      <c r="B343" s="10" t="s">
        <v>385</v>
      </c>
      <c r="C343" s="15">
        <v>941</v>
      </c>
      <c r="D343" s="10" t="s">
        <v>393</v>
      </c>
      <c r="E343" s="10" t="s">
        <v>7</v>
      </c>
      <c r="F343" s="10" t="s">
        <v>485</v>
      </c>
      <c r="G343" s="10" t="s">
        <v>488</v>
      </c>
      <c r="H343" s="10" t="s">
        <v>488</v>
      </c>
      <c r="I343" s="11">
        <v>402446.73</v>
      </c>
      <c r="J343" s="11">
        <v>48917.3</v>
      </c>
      <c r="K343" s="12">
        <v>0</v>
      </c>
      <c r="L343" s="11">
        <v>80144.47</v>
      </c>
      <c r="M343" s="3">
        <f t="shared" si="15"/>
        <v>0.32069280324379829</v>
      </c>
      <c r="N343" s="9">
        <f t="shared" si="16"/>
        <v>2029.5396815367342</v>
      </c>
      <c r="O343" s="9" t="str">
        <f t="shared" si="17"/>
        <v/>
      </c>
    </row>
    <row r="344" spans="1:15" x14ac:dyDescent="0.25">
      <c r="A344" s="10">
        <v>54</v>
      </c>
      <c r="B344" s="10" t="s">
        <v>394</v>
      </c>
      <c r="C344" s="15">
        <v>946</v>
      </c>
      <c r="D344" s="10" t="s">
        <v>395</v>
      </c>
      <c r="E344" s="10" t="s">
        <v>13</v>
      </c>
      <c r="F344" s="10" t="s">
        <v>485</v>
      </c>
      <c r="G344" s="10" t="s">
        <v>486</v>
      </c>
      <c r="H344" s="10" t="s">
        <v>487</v>
      </c>
      <c r="I344" s="11">
        <v>2903113.9</v>
      </c>
      <c r="J344" s="11">
        <v>403464.47</v>
      </c>
      <c r="K344" s="11">
        <v>236955.33</v>
      </c>
      <c r="L344" s="11">
        <v>629671.82999999996</v>
      </c>
      <c r="M344" s="3">
        <f t="shared" si="15"/>
        <v>0.35299999999999998</v>
      </c>
      <c r="N344" s="9">
        <f t="shared" si="16"/>
        <v>2233.9993299999996</v>
      </c>
      <c r="O344" s="9">
        <f t="shared" si="17"/>
        <v>2840.1003299999998</v>
      </c>
    </row>
    <row r="345" spans="1:15" x14ac:dyDescent="0.25">
      <c r="A345" s="10">
        <v>54</v>
      </c>
      <c r="B345" s="10" t="s">
        <v>394</v>
      </c>
      <c r="C345" s="15">
        <v>948</v>
      </c>
      <c r="D345" s="10" t="s">
        <v>396</v>
      </c>
      <c r="E345" s="10" t="s">
        <v>7</v>
      </c>
      <c r="F345" s="10" t="s">
        <v>485</v>
      </c>
      <c r="G345" s="10" t="s">
        <v>486</v>
      </c>
      <c r="H345" s="10" t="s">
        <v>488</v>
      </c>
      <c r="I345" s="11">
        <v>437633.67</v>
      </c>
      <c r="J345" s="11">
        <v>94359.1</v>
      </c>
      <c r="K345" s="12">
        <v>0</v>
      </c>
      <c r="L345" s="11">
        <v>169096</v>
      </c>
      <c r="M345" s="3">
        <f t="shared" si="15"/>
        <v>0.35299999999999998</v>
      </c>
      <c r="N345" s="9">
        <f t="shared" si="16"/>
        <v>2233.9993299999996</v>
      </c>
      <c r="O345" s="9">
        <f t="shared" si="17"/>
        <v>2840.1003299999998</v>
      </c>
    </row>
    <row r="346" spans="1:15" x14ac:dyDescent="0.25">
      <c r="A346" s="10">
        <v>54</v>
      </c>
      <c r="B346" s="10" t="s">
        <v>394</v>
      </c>
      <c r="C346" s="15">
        <v>949</v>
      </c>
      <c r="D346" s="10" t="s">
        <v>397</v>
      </c>
      <c r="E346" s="10" t="s">
        <v>10</v>
      </c>
      <c r="F346" s="10" t="s">
        <v>488</v>
      </c>
      <c r="G346" s="10" t="s">
        <v>488</v>
      </c>
      <c r="H346" s="10" t="s">
        <v>487</v>
      </c>
      <c r="I346" s="11">
        <v>400614.92</v>
      </c>
      <c r="J346" s="12">
        <v>0</v>
      </c>
      <c r="K346" s="11">
        <v>70475.12</v>
      </c>
      <c r="L346" s="11">
        <v>78774.100000000006</v>
      </c>
      <c r="M346" s="3">
        <f t="shared" si="15"/>
        <v>0.35299999999999998</v>
      </c>
      <c r="N346" s="9" t="str">
        <f t="shared" si="16"/>
        <v/>
      </c>
      <c r="O346" s="9">
        <f t="shared" si="17"/>
        <v>2840.1003299999998</v>
      </c>
    </row>
    <row r="347" spans="1:15" x14ac:dyDescent="0.25">
      <c r="A347" s="10">
        <v>55</v>
      </c>
      <c r="B347" s="10" t="s">
        <v>398</v>
      </c>
      <c r="C347" s="15">
        <v>964</v>
      </c>
      <c r="D347" s="10" t="s">
        <v>399</v>
      </c>
      <c r="E347" s="10" t="s">
        <v>13</v>
      </c>
      <c r="F347" s="10" t="s">
        <v>485</v>
      </c>
      <c r="G347" s="10" t="s">
        <v>486</v>
      </c>
      <c r="H347" s="10" t="s">
        <v>487</v>
      </c>
      <c r="I347" s="11">
        <v>1868816.59</v>
      </c>
      <c r="J347" s="11">
        <v>368312.28</v>
      </c>
      <c r="K347" s="11">
        <v>235478.34</v>
      </c>
      <c r="L347" s="11">
        <v>374201.01</v>
      </c>
      <c r="M347" s="3">
        <f t="shared" si="15"/>
        <v>0.35299999999999998</v>
      </c>
      <c r="N347" s="9">
        <f t="shared" si="16"/>
        <v>2233.9993299999996</v>
      </c>
      <c r="O347" s="9">
        <f t="shared" si="17"/>
        <v>2840.1003299999998</v>
      </c>
    </row>
    <row r="348" spans="1:15" x14ac:dyDescent="0.25">
      <c r="A348" s="10">
        <v>56</v>
      </c>
      <c r="B348" s="10" t="s">
        <v>400</v>
      </c>
      <c r="C348" s="15">
        <v>965</v>
      </c>
      <c r="D348" s="10" t="s">
        <v>401</v>
      </c>
      <c r="E348" s="10" t="s">
        <v>7</v>
      </c>
      <c r="F348" s="10" t="s">
        <v>485</v>
      </c>
      <c r="G348" s="10" t="s">
        <v>486</v>
      </c>
      <c r="H348" s="10" t="s">
        <v>488</v>
      </c>
      <c r="I348" s="11">
        <v>85179704.879999995</v>
      </c>
      <c r="J348" s="11">
        <v>8229714.9699999997</v>
      </c>
      <c r="K348" s="12">
        <v>0</v>
      </c>
      <c r="L348" s="11">
        <v>16567300.65</v>
      </c>
      <c r="M348" s="3">
        <f t="shared" si="15"/>
        <v>0.29111412929797886</v>
      </c>
      <c r="N348" s="9">
        <f t="shared" si="16"/>
        <v>1842.347789816482</v>
      </c>
      <c r="O348" s="9">
        <f t="shared" si="17"/>
        <v>2342.1907498211117</v>
      </c>
    </row>
    <row r="349" spans="1:15" x14ac:dyDescent="0.25">
      <c r="A349" s="10">
        <v>56</v>
      </c>
      <c r="B349" s="10" t="s">
        <v>400</v>
      </c>
      <c r="C349" s="15">
        <v>966</v>
      </c>
      <c r="D349" s="10" t="s">
        <v>402</v>
      </c>
      <c r="E349" s="10" t="s">
        <v>10</v>
      </c>
      <c r="F349" s="10" t="s">
        <v>488</v>
      </c>
      <c r="G349" s="10" t="s">
        <v>488</v>
      </c>
      <c r="H349" s="10" t="s">
        <v>487</v>
      </c>
      <c r="I349" s="11">
        <v>47275485.039999999</v>
      </c>
      <c r="J349" s="12">
        <v>0</v>
      </c>
      <c r="K349" s="11">
        <v>5560584.3099999996</v>
      </c>
      <c r="L349" s="11">
        <v>8243496.0599999996</v>
      </c>
      <c r="M349" s="3">
        <f t="shared" si="15"/>
        <v>0.2919923583717926</v>
      </c>
      <c r="N349" s="9" t="str">
        <f t="shared" si="16"/>
        <v/>
      </c>
      <c r="O349" s="9">
        <f t="shared" si="17"/>
        <v>2349.2566384396782</v>
      </c>
    </row>
    <row r="350" spans="1:15" x14ac:dyDescent="0.25">
      <c r="A350" s="10">
        <v>56</v>
      </c>
      <c r="B350" s="10" t="s">
        <v>400</v>
      </c>
      <c r="C350" s="15">
        <v>968</v>
      </c>
      <c r="D350" s="10" t="s">
        <v>403</v>
      </c>
      <c r="E350" s="10" t="s">
        <v>7</v>
      </c>
      <c r="F350" s="10" t="s">
        <v>485</v>
      </c>
      <c r="G350" s="10" t="s">
        <v>488</v>
      </c>
      <c r="H350" s="10" t="s">
        <v>488</v>
      </c>
      <c r="I350" s="11">
        <v>1388634.31</v>
      </c>
      <c r="J350" s="11">
        <v>189613.77</v>
      </c>
      <c r="K350" s="12">
        <v>0</v>
      </c>
      <c r="L350" s="11">
        <v>269798.62</v>
      </c>
      <c r="M350" s="3">
        <f t="shared" si="15"/>
        <v>0.33083756226648325</v>
      </c>
      <c r="N350" s="9">
        <f t="shared" si="16"/>
        <v>2093.7419049352884</v>
      </c>
      <c r="O350" s="9" t="str">
        <f t="shared" si="17"/>
        <v/>
      </c>
    </row>
    <row r="351" spans="1:15" x14ac:dyDescent="0.25">
      <c r="A351" s="10">
        <v>56</v>
      </c>
      <c r="B351" s="10" t="s">
        <v>400</v>
      </c>
      <c r="C351" s="15">
        <v>969</v>
      </c>
      <c r="D351" s="10" t="s">
        <v>404</v>
      </c>
      <c r="E351" s="10" t="s">
        <v>7</v>
      </c>
      <c r="F351" s="10" t="s">
        <v>485</v>
      </c>
      <c r="G351" s="10" t="s">
        <v>486</v>
      </c>
      <c r="H351" s="10" t="s">
        <v>488</v>
      </c>
      <c r="I351" s="11">
        <v>1959440.14</v>
      </c>
      <c r="J351" s="11">
        <v>173528.92</v>
      </c>
      <c r="K351" s="12">
        <v>0</v>
      </c>
      <c r="L351" s="11">
        <v>285152.21000000002</v>
      </c>
      <c r="M351" s="3">
        <f t="shared" si="15"/>
        <v>0.23408785021623577</v>
      </c>
      <c r="N351" s="9">
        <f t="shared" si="16"/>
        <v>1481.4507097569717</v>
      </c>
      <c r="O351" s="9">
        <f t="shared" si="17"/>
        <v>1883.3795485782487</v>
      </c>
    </row>
    <row r="352" spans="1:15" x14ac:dyDescent="0.25">
      <c r="A352" s="10">
        <v>56</v>
      </c>
      <c r="B352" s="10" t="s">
        <v>400</v>
      </c>
      <c r="C352" s="15">
        <v>970</v>
      </c>
      <c r="D352" s="10" t="s">
        <v>405</v>
      </c>
      <c r="E352" s="10" t="s">
        <v>7</v>
      </c>
      <c r="F352" s="10" t="s">
        <v>485</v>
      </c>
      <c r="G352" s="10" t="s">
        <v>486</v>
      </c>
      <c r="H352" s="10" t="s">
        <v>488</v>
      </c>
      <c r="I352" s="11">
        <v>9230623.1400000006</v>
      </c>
      <c r="J352" s="11">
        <v>1650010.34</v>
      </c>
      <c r="K352" s="12">
        <v>0</v>
      </c>
      <c r="L352" s="11">
        <v>1421163.74</v>
      </c>
      <c r="M352" s="3">
        <f t="shared" si="15"/>
        <v>0.33271579105980054</v>
      </c>
      <c r="N352" s="9">
        <f t="shared" si="16"/>
        <v>2105.6284824589643</v>
      </c>
      <c r="O352" s="9">
        <f t="shared" si="17"/>
        <v>2676.9014957086415</v>
      </c>
    </row>
    <row r="353" spans="1:15" x14ac:dyDescent="0.25">
      <c r="A353" s="10">
        <v>56</v>
      </c>
      <c r="B353" s="10" t="s">
        <v>400</v>
      </c>
      <c r="C353" s="15">
        <v>971</v>
      </c>
      <c r="D353" s="10" t="s">
        <v>406</v>
      </c>
      <c r="E353" s="10" t="s">
        <v>10</v>
      </c>
      <c r="F353" s="10" t="s">
        <v>488</v>
      </c>
      <c r="G353" s="10" t="s">
        <v>488</v>
      </c>
      <c r="H353" s="10" t="s">
        <v>487</v>
      </c>
      <c r="I353" s="11">
        <v>5488322.0899999999</v>
      </c>
      <c r="J353" s="12">
        <v>0</v>
      </c>
      <c r="K353" s="11">
        <v>906222.64</v>
      </c>
      <c r="L353" s="11">
        <v>816490.24</v>
      </c>
      <c r="M353" s="3">
        <f t="shared" si="15"/>
        <v>0.31388698617722705</v>
      </c>
      <c r="N353" s="9" t="str">
        <f t="shared" si="16"/>
        <v/>
      </c>
      <c r="O353" s="9">
        <f t="shared" si="17"/>
        <v>2525.4122748573595</v>
      </c>
    </row>
    <row r="354" spans="1:15" x14ac:dyDescent="0.25">
      <c r="A354" s="10">
        <v>56</v>
      </c>
      <c r="B354" s="10" t="s">
        <v>400</v>
      </c>
      <c r="C354" s="15">
        <v>972</v>
      </c>
      <c r="D354" s="10" t="s">
        <v>407</v>
      </c>
      <c r="E354" s="10" t="s">
        <v>7</v>
      </c>
      <c r="F354" s="10" t="s">
        <v>485</v>
      </c>
      <c r="G354" s="10" t="s">
        <v>486</v>
      </c>
      <c r="H354" s="10" t="s">
        <v>488</v>
      </c>
      <c r="I354" s="11">
        <v>4363236.16</v>
      </c>
      <c r="J354" s="11">
        <v>455032.24</v>
      </c>
      <c r="K354" s="12">
        <v>0</v>
      </c>
      <c r="L354" s="11">
        <v>30000</v>
      </c>
      <c r="M354" s="3">
        <f t="shared" si="15"/>
        <v>0.11116341683416925</v>
      </c>
      <c r="N354" s="9">
        <f t="shared" si="16"/>
        <v>703.50991141089185</v>
      </c>
      <c r="O354" s="9">
        <f t="shared" si="17"/>
        <v>894.37749811516039</v>
      </c>
    </row>
    <row r="355" spans="1:15" x14ac:dyDescent="0.25">
      <c r="A355" s="10">
        <v>56</v>
      </c>
      <c r="B355" s="10" t="s">
        <v>400</v>
      </c>
      <c r="C355" s="15">
        <v>975</v>
      </c>
      <c r="D355" s="10" t="s">
        <v>408</v>
      </c>
      <c r="E355" s="10" t="s">
        <v>13</v>
      </c>
      <c r="F355" s="10" t="s">
        <v>485</v>
      </c>
      <c r="G355" s="10" t="s">
        <v>486</v>
      </c>
      <c r="H355" s="10" t="s">
        <v>487</v>
      </c>
      <c r="I355" s="11">
        <v>1415173.71</v>
      </c>
      <c r="J355" s="11">
        <v>52683.92</v>
      </c>
      <c r="K355" s="11">
        <v>54834.28</v>
      </c>
      <c r="L355" s="11">
        <v>277321.8</v>
      </c>
      <c r="M355" s="3">
        <f t="shared" si="15"/>
        <v>0.27193834741319495</v>
      </c>
      <c r="N355" s="9">
        <f t="shared" si="16"/>
        <v>1720.9917448226197</v>
      </c>
      <c r="O355" s="9">
        <f t="shared" si="17"/>
        <v>2187.9098873310754</v>
      </c>
    </row>
    <row r="356" spans="1:15" x14ac:dyDescent="0.25">
      <c r="A356" s="10">
        <v>56</v>
      </c>
      <c r="B356" s="10" t="s">
        <v>400</v>
      </c>
      <c r="C356" s="15">
        <v>976</v>
      </c>
      <c r="D356" s="10" t="s">
        <v>409</v>
      </c>
      <c r="E356" s="10" t="s">
        <v>7</v>
      </c>
      <c r="F356" s="10" t="s">
        <v>485</v>
      </c>
      <c r="G356" s="10" t="s">
        <v>488</v>
      </c>
      <c r="H356" s="10" t="s">
        <v>488</v>
      </c>
      <c r="I356" s="11">
        <v>289812.06</v>
      </c>
      <c r="J356" s="11">
        <v>54759.13</v>
      </c>
      <c r="K356" s="12">
        <v>0</v>
      </c>
      <c r="L356" s="11">
        <v>22714.17</v>
      </c>
      <c r="M356" s="3">
        <f t="shared" si="15"/>
        <v>0.26732255379572539</v>
      </c>
      <c r="N356" s="9">
        <f t="shared" si="16"/>
        <v>1691.7801871771655</v>
      </c>
      <c r="O356" s="9" t="str">
        <f t="shared" si="17"/>
        <v/>
      </c>
    </row>
    <row r="357" spans="1:15" x14ac:dyDescent="0.25">
      <c r="A357" s="10">
        <v>56</v>
      </c>
      <c r="B357" s="10" t="s">
        <v>400</v>
      </c>
      <c r="C357" s="15">
        <v>978</v>
      </c>
      <c r="D357" s="10" t="s">
        <v>410</v>
      </c>
      <c r="E357" s="10" t="s">
        <v>7</v>
      </c>
      <c r="F357" s="10" t="s">
        <v>485</v>
      </c>
      <c r="G357" s="10" t="s">
        <v>486</v>
      </c>
      <c r="H357" s="10" t="s">
        <v>488</v>
      </c>
      <c r="I357" s="11">
        <v>1051073.5900000001</v>
      </c>
      <c r="J357" s="11">
        <v>267475.08</v>
      </c>
      <c r="K357" s="12">
        <v>0</v>
      </c>
      <c r="L357" s="11">
        <v>202333.16</v>
      </c>
      <c r="M357" s="3">
        <f t="shared" si="15"/>
        <v>0.35299999999999998</v>
      </c>
      <c r="N357" s="9">
        <f t="shared" si="16"/>
        <v>2233.9993299999996</v>
      </c>
      <c r="O357" s="9">
        <f t="shared" si="17"/>
        <v>2840.1003299999998</v>
      </c>
    </row>
    <row r="358" spans="1:15" x14ac:dyDescent="0.25">
      <c r="A358" s="10">
        <v>56</v>
      </c>
      <c r="B358" s="10" t="s">
        <v>400</v>
      </c>
      <c r="C358" s="15">
        <v>979</v>
      </c>
      <c r="D358" s="10" t="s">
        <v>411</v>
      </c>
      <c r="E358" s="10" t="s">
        <v>10</v>
      </c>
      <c r="F358" s="10" t="s">
        <v>488</v>
      </c>
      <c r="G358" s="10" t="s">
        <v>488</v>
      </c>
      <c r="H358" s="10" t="s">
        <v>487</v>
      </c>
      <c r="I358" s="11">
        <v>850987.64</v>
      </c>
      <c r="J358" s="12">
        <v>0</v>
      </c>
      <c r="K358" s="11">
        <v>170020.78</v>
      </c>
      <c r="L358" s="11">
        <v>165283.34</v>
      </c>
      <c r="M358" s="3">
        <f t="shared" si="15"/>
        <v>0.35299999999999998</v>
      </c>
      <c r="N358" s="9" t="str">
        <f t="shared" si="16"/>
        <v/>
      </c>
      <c r="O358" s="9">
        <f t="shared" si="17"/>
        <v>2840.1003299999998</v>
      </c>
    </row>
    <row r="359" spans="1:15" x14ac:dyDescent="0.25">
      <c r="A359" s="10">
        <v>56</v>
      </c>
      <c r="B359" s="10" t="s">
        <v>400</v>
      </c>
      <c r="C359" s="15">
        <v>981</v>
      </c>
      <c r="D359" s="10" t="s">
        <v>412</v>
      </c>
      <c r="E359" s="10" t="s">
        <v>7</v>
      </c>
      <c r="F359" s="10" t="s">
        <v>485</v>
      </c>
      <c r="G359" s="10" t="s">
        <v>486</v>
      </c>
      <c r="H359" s="10" t="s">
        <v>488</v>
      </c>
      <c r="I359" s="11">
        <v>3422639.28</v>
      </c>
      <c r="J359" s="11">
        <v>1009423.6</v>
      </c>
      <c r="K359" s="12">
        <v>0</v>
      </c>
      <c r="L359" s="11">
        <v>604653.4</v>
      </c>
      <c r="M359" s="3">
        <f t="shared" si="15"/>
        <v>0.35299999999999998</v>
      </c>
      <c r="N359" s="9">
        <f t="shared" si="16"/>
        <v>2233.9993299999996</v>
      </c>
      <c r="O359" s="9">
        <f t="shared" si="17"/>
        <v>2840.1003299999998</v>
      </c>
    </row>
    <row r="360" spans="1:15" x14ac:dyDescent="0.25">
      <c r="A360" s="10">
        <v>56</v>
      </c>
      <c r="B360" s="10" t="s">
        <v>400</v>
      </c>
      <c r="C360" s="15">
        <v>983</v>
      </c>
      <c r="D360" s="10" t="s">
        <v>413</v>
      </c>
      <c r="E360" s="10" t="s">
        <v>13</v>
      </c>
      <c r="F360" s="10" t="s">
        <v>485</v>
      </c>
      <c r="G360" s="10" t="s">
        <v>486</v>
      </c>
      <c r="H360" s="10" t="s">
        <v>487</v>
      </c>
      <c r="I360" s="11">
        <v>6171797.5700000003</v>
      </c>
      <c r="J360" s="11">
        <v>330582.25</v>
      </c>
      <c r="K360" s="11">
        <v>178005.83</v>
      </c>
      <c r="L360" s="11">
        <v>655898.81999999995</v>
      </c>
      <c r="M360" s="3">
        <f t="shared" si="15"/>
        <v>0.18867872557265353</v>
      </c>
      <c r="N360" s="9">
        <f t="shared" si="16"/>
        <v>1194.0740694463507</v>
      </c>
      <c r="O360" s="9">
        <f t="shared" si="17"/>
        <v>1518.0354412545969</v>
      </c>
    </row>
    <row r="361" spans="1:15" x14ac:dyDescent="0.25">
      <c r="A361" s="10">
        <v>56</v>
      </c>
      <c r="B361" s="10" t="s">
        <v>400</v>
      </c>
      <c r="C361" s="15">
        <v>985</v>
      </c>
      <c r="D361" s="10" t="s">
        <v>414</v>
      </c>
      <c r="E361" s="10" t="s">
        <v>7</v>
      </c>
      <c r="F361" s="10" t="s">
        <v>485</v>
      </c>
      <c r="G361" s="10" t="s">
        <v>486</v>
      </c>
      <c r="H361" s="10" t="s">
        <v>488</v>
      </c>
      <c r="I361" s="11">
        <v>3732048.85</v>
      </c>
      <c r="J361" s="11">
        <v>256109.45</v>
      </c>
      <c r="K361" s="12">
        <v>0</v>
      </c>
      <c r="L361" s="11">
        <v>166841.44</v>
      </c>
      <c r="M361" s="3">
        <f t="shared" si="15"/>
        <v>0.11332940885808609</v>
      </c>
      <c r="N361" s="9">
        <f t="shared" si="16"/>
        <v>717.2176301933722</v>
      </c>
      <c r="O361" s="9">
        <f t="shared" si="17"/>
        <v>911.80422520270599</v>
      </c>
    </row>
    <row r="362" spans="1:15" x14ac:dyDescent="0.25">
      <c r="A362" s="10">
        <v>56</v>
      </c>
      <c r="B362" s="10" t="s">
        <v>400</v>
      </c>
      <c r="C362" s="15">
        <v>986</v>
      </c>
      <c r="D362" s="10" t="s">
        <v>415</v>
      </c>
      <c r="E362" s="10" t="s">
        <v>10</v>
      </c>
      <c r="F362" s="10" t="s">
        <v>488</v>
      </c>
      <c r="G362" s="10" t="s">
        <v>488</v>
      </c>
      <c r="H362" s="10" t="s">
        <v>487</v>
      </c>
      <c r="I362" s="11">
        <v>2468969.4700000002</v>
      </c>
      <c r="J362" s="12">
        <v>0</v>
      </c>
      <c r="K362" s="11">
        <v>167160.54999999999</v>
      </c>
      <c r="L362" s="11">
        <v>374311.01</v>
      </c>
      <c r="M362" s="3">
        <f t="shared" si="15"/>
        <v>0.21931075559229171</v>
      </c>
      <c r="N362" s="9" t="str">
        <f t="shared" si="16"/>
        <v/>
      </c>
      <c r="O362" s="9">
        <f t="shared" si="17"/>
        <v>1764.488808300898</v>
      </c>
    </row>
    <row r="363" spans="1:15" x14ac:dyDescent="0.25">
      <c r="A363" s="10">
        <v>56</v>
      </c>
      <c r="B363" s="10" t="s">
        <v>400</v>
      </c>
      <c r="C363" s="15">
        <v>987</v>
      </c>
      <c r="D363" s="10" t="s">
        <v>416</v>
      </c>
      <c r="E363" s="10" t="s">
        <v>7</v>
      </c>
      <c r="F363" s="10" t="s">
        <v>485</v>
      </c>
      <c r="G363" s="10" t="s">
        <v>488</v>
      </c>
      <c r="H363" s="10" t="s">
        <v>488</v>
      </c>
      <c r="I363" s="11">
        <v>558778.24</v>
      </c>
      <c r="J363" s="11">
        <v>72350.55</v>
      </c>
      <c r="K363" s="12">
        <v>0</v>
      </c>
      <c r="L363" s="11">
        <v>68616.56</v>
      </c>
      <c r="M363" s="3">
        <f t="shared" si="15"/>
        <v>0.25227737930524996</v>
      </c>
      <c r="N363" s="9">
        <f t="shared" si="16"/>
        <v>1596.5651454449978</v>
      </c>
      <c r="O363" s="9" t="str">
        <f t="shared" si="17"/>
        <v/>
      </c>
    </row>
    <row r="364" spans="1:15" x14ac:dyDescent="0.25">
      <c r="A364" s="10">
        <v>56</v>
      </c>
      <c r="B364" s="10" t="s">
        <v>400</v>
      </c>
      <c r="C364" s="15">
        <v>989</v>
      </c>
      <c r="D364" s="10" t="s">
        <v>417</v>
      </c>
      <c r="E364" s="10" t="s">
        <v>7</v>
      </c>
      <c r="F364" s="10" t="s">
        <v>485</v>
      </c>
      <c r="G364" s="10" t="s">
        <v>488</v>
      </c>
      <c r="H364" s="10" t="s">
        <v>488</v>
      </c>
      <c r="I364" s="11">
        <v>1937002.98</v>
      </c>
      <c r="J364" s="11">
        <v>215443.62</v>
      </c>
      <c r="K364" s="12">
        <v>0</v>
      </c>
      <c r="L364" s="11">
        <v>163889.82</v>
      </c>
      <c r="M364" s="3">
        <f t="shared" si="15"/>
        <v>0.19583523820908114</v>
      </c>
      <c r="N364" s="9">
        <f t="shared" si="16"/>
        <v>1239.3648468823728</v>
      </c>
      <c r="O364" s="9" t="str">
        <f t="shared" si="17"/>
        <v/>
      </c>
    </row>
    <row r="365" spans="1:15" x14ac:dyDescent="0.25">
      <c r="A365" s="10">
        <v>15</v>
      </c>
      <c r="B365" s="10" t="s">
        <v>107</v>
      </c>
      <c r="C365" s="15">
        <v>1184</v>
      </c>
      <c r="D365" s="10" t="s">
        <v>418</v>
      </c>
      <c r="E365" s="10" t="s">
        <v>7</v>
      </c>
      <c r="F365" s="10" t="s">
        <v>485</v>
      </c>
      <c r="G365" s="10" t="s">
        <v>486</v>
      </c>
      <c r="H365" s="10" t="s">
        <v>488</v>
      </c>
      <c r="I365" s="11">
        <v>5057514.87</v>
      </c>
      <c r="J365" s="11">
        <v>581306.94999999995</v>
      </c>
      <c r="K365" s="12">
        <v>0</v>
      </c>
      <c r="L365" s="11">
        <v>372265.67</v>
      </c>
      <c r="M365" s="3">
        <f t="shared" si="15"/>
        <v>0.18854568785479417</v>
      </c>
      <c r="N365" s="9">
        <f t="shared" si="16"/>
        <v>1193.2321256147288</v>
      </c>
      <c r="O365" s="9">
        <f t="shared" si="17"/>
        <v>1516.9650716614105</v>
      </c>
    </row>
    <row r="366" spans="1:15" x14ac:dyDescent="0.25">
      <c r="A366" s="10">
        <v>2</v>
      </c>
      <c r="B366" s="10" t="s">
        <v>18</v>
      </c>
      <c r="C366" s="15">
        <v>1189</v>
      </c>
      <c r="D366" s="10" t="s">
        <v>419</v>
      </c>
      <c r="E366" s="10" t="s">
        <v>10</v>
      </c>
      <c r="F366" s="10" t="s">
        <v>488</v>
      </c>
      <c r="G366" s="10" t="s">
        <v>488</v>
      </c>
      <c r="H366" s="10" t="s">
        <v>487</v>
      </c>
      <c r="I366" s="11">
        <v>4435162.53</v>
      </c>
      <c r="J366" s="12">
        <v>0</v>
      </c>
      <c r="K366" s="11">
        <v>231659.83</v>
      </c>
      <c r="L366" s="11">
        <v>404989.75</v>
      </c>
      <c r="M366" s="3">
        <f t="shared" si="15"/>
        <v>0.14354594125776038</v>
      </c>
      <c r="N366" s="9" t="str">
        <f t="shared" si="16"/>
        <v/>
      </c>
      <c r="O366" s="9">
        <f t="shared" si="17"/>
        <v>1154.9146604428495</v>
      </c>
    </row>
    <row r="367" spans="1:15" x14ac:dyDescent="0.25">
      <c r="A367" s="10">
        <v>2</v>
      </c>
      <c r="B367" s="10" t="s">
        <v>18</v>
      </c>
      <c r="C367" s="15">
        <v>1190</v>
      </c>
      <c r="D367" s="10" t="s">
        <v>420</v>
      </c>
      <c r="E367" s="10" t="s">
        <v>10</v>
      </c>
      <c r="F367" s="10" t="s">
        <v>488</v>
      </c>
      <c r="G367" s="10" t="s">
        <v>488</v>
      </c>
      <c r="H367" s="10" t="s">
        <v>487</v>
      </c>
      <c r="I367" s="11">
        <v>1600377.82</v>
      </c>
      <c r="J367" s="12">
        <v>0</v>
      </c>
      <c r="K367" s="11">
        <v>47859.06</v>
      </c>
      <c r="L367" s="12">
        <v>0</v>
      </c>
      <c r="M367" s="3">
        <f t="shared" si="15"/>
        <v>2.9904850843283991E-2</v>
      </c>
      <c r="N367" s="9" t="str">
        <f t="shared" si="16"/>
        <v/>
      </c>
      <c r="O367" s="9">
        <f t="shared" si="17"/>
        <v>240.6027669932341</v>
      </c>
    </row>
    <row r="368" spans="1:15" x14ac:dyDescent="0.25">
      <c r="A368" s="10">
        <v>34</v>
      </c>
      <c r="B368" s="10" t="s">
        <v>253</v>
      </c>
      <c r="C368" s="15">
        <v>1191</v>
      </c>
      <c r="D368" s="10" t="s">
        <v>421</v>
      </c>
      <c r="E368" s="10" t="s">
        <v>10</v>
      </c>
      <c r="F368" s="10" t="s">
        <v>488</v>
      </c>
      <c r="G368" s="10" t="s">
        <v>488</v>
      </c>
      <c r="H368" s="10" t="s">
        <v>487</v>
      </c>
      <c r="I368" s="11">
        <v>1016341.63</v>
      </c>
      <c r="J368" s="12">
        <v>0</v>
      </c>
      <c r="K368" s="11">
        <v>201843.18</v>
      </c>
      <c r="L368" s="11">
        <v>179503.67</v>
      </c>
      <c r="M368" s="3">
        <f t="shared" si="15"/>
        <v>0.35299999999999998</v>
      </c>
      <c r="N368" s="9" t="str">
        <f t="shared" si="16"/>
        <v/>
      </c>
      <c r="O368" s="9">
        <f t="shared" si="17"/>
        <v>2840.1003299999998</v>
      </c>
    </row>
    <row r="369" spans="1:15" x14ac:dyDescent="0.25">
      <c r="A369" s="10">
        <v>11</v>
      </c>
      <c r="B369" s="10" t="s">
        <v>80</v>
      </c>
      <c r="C369" s="15">
        <v>1193</v>
      </c>
      <c r="D369" s="10" t="s">
        <v>422</v>
      </c>
      <c r="E369" s="10" t="s">
        <v>7</v>
      </c>
      <c r="F369" s="10" t="s">
        <v>485</v>
      </c>
      <c r="G369" s="10" t="s">
        <v>488</v>
      </c>
      <c r="H369" s="10" t="s">
        <v>488</v>
      </c>
      <c r="I369" s="11">
        <v>199476.87</v>
      </c>
      <c r="J369" s="11">
        <v>57688.66</v>
      </c>
      <c r="K369" s="12">
        <v>0</v>
      </c>
      <c r="L369" s="11">
        <v>39748.089999999997</v>
      </c>
      <c r="M369" s="3">
        <f t="shared" si="15"/>
        <v>0.35299999999999998</v>
      </c>
      <c r="N369" s="9">
        <f t="shared" si="16"/>
        <v>2233.9993299999996</v>
      </c>
      <c r="O369" s="9" t="str">
        <f t="shared" si="17"/>
        <v/>
      </c>
    </row>
    <row r="370" spans="1:15" x14ac:dyDescent="0.25">
      <c r="A370" s="10">
        <v>56</v>
      </c>
      <c r="B370" s="10" t="s">
        <v>400</v>
      </c>
      <c r="C370" s="15">
        <v>1196</v>
      </c>
      <c r="D370" s="10" t="s">
        <v>423</v>
      </c>
      <c r="E370" s="10" t="s">
        <v>7</v>
      </c>
      <c r="F370" s="10" t="s">
        <v>485</v>
      </c>
      <c r="G370" s="10" t="s">
        <v>486</v>
      </c>
      <c r="H370" s="10" t="s">
        <v>488</v>
      </c>
      <c r="I370" s="11">
        <v>728157.8</v>
      </c>
      <c r="J370" s="12">
        <v>483.96</v>
      </c>
      <c r="K370" s="12">
        <v>0</v>
      </c>
      <c r="L370" s="12">
        <v>0</v>
      </c>
      <c r="M370" s="3">
        <f t="shared" si="15"/>
        <v>6.6463615441597959E-4</v>
      </c>
      <c r="N370" s="9">
        <f t="shared" si="16"/>
        <v>4.2062230131985121</v>
      </c>
      <c r="O370" s="9">
        <f t="shared" si="17"/>
        <v>5.3474032903307496</v>
      </c>
    </row>
    <row r="371" spans="1:15" x14ac:dyDescent="0.25">
      <c r="A371" s="10">
        <v>24</v>
      </c>
      <c r="B371" s="10" t="s">
        <v>190</v>
      </c>
      <c r="C371" s="15">
        <v>1199</v>
      </c>
      <c r="D371" s="10" t="s">
        <v>424</v>
      </c>
      <c r="E371" s="10" t="s">
        <v>7</v>
      </c>
      <c r="F371" s="10" t="s">
        <v>485</v>
      </c>
      <c r="G371" s="10" t="s">
        <v>486</v>
      </c>
      <c r="H371" s="10" t="s">
        <v>488</v>
      </c>
      <c r="I371" s="11">
        <v>7126337.4699999997</v>
      </c>
      <c r="J371" s="11">
        <v>362124.7</v>
      </c>
      <c r="K371" s="12">
        <v>0</v>
      </c>
      <c r="L371" s="12">
        <v>0</v>
      </c>
      <c r="M371" s="3">
        <f t="shared" si="15"/>
        <v>5.0814980559712397E-2</v>
      </c>
      <c r="N371" s="9">
        <f t="shared" si="16"/>
        <v>321.58819412000145</v>
      </c>
      <c r="O371" s="9">
        <f t="shared" si="17"/>
        <v>408.83751574102763</v>
      </c>
    </row>
    <row r="372" spans="1:15" x14ac:dyDescent="0.25">
      <c r="A372" s="10">
        <v>24</v>
      </c>
      <c r="B372" s="10" t="s">
        <v>190</v>
      </c>
      <c r="C372" s="15">
        <v>1200</v>
      </c>
      <c r="D372" s="10" t="s">
        <v>425</v>
      </c>
      <c r="E372" s="10" t="s">
        <v>10</v>
      </c>
      <c r="F372" s="10" t="s">
        <v>488</v>
      </c>
      <c r="G372" s="10" t="s">
        <v>488</v>
      </c>
      <c r="H372" s="10" t="s">
        <v>487</v>
      </c>
      <c r="I372" s="11">
        <v>3240549.07</v>
      </c>
      <c r="J372" s="12">
        <v>0</v>
      </c>
      <c r="K372" s="11">
        <v>219012.98</v>
      </c>
      <c r="L372" s="12">
        <v>0</v>
      </c>
      <c r="M372" s="3">
        <f t="shared" si="15"/>
        <v>6.7585145377847961E-2</v>
      </c>
      <c r="N372" s="9" t="str">
        <f t="shared" si="16"/>
        <v/>
      </c>
      <c r="O372" s="9">
        <f t="shared" si="17"/>
        <v>543.76372150346731</v>
      </c>
    </row>
    <row r="373" spans="1:15" x14ac:dyDescent="0.25">
      <c r="A373" s="10">
        <v>36</v>
      </c>
      <c r="B373" s="10" t="s">
        <v>261</v>
      </c>
      <c r="C373" s="15">
        <v>1203</v>
      </c>
      <c r="D373" s="10" t="s">
        <v>426</v>
      </c>
      <c r="E373" s="10" t="s">
        <v>7</v>
      </c>
      <c r="F373" s="10" t="s">
        <v>485</v>
      </c>
      <c r="G373" s="10" t="s">
        <v>486</v>
      </c>
      <c r="H373" s="10" t="s">
        <v>488</v>
      </c>
      <c r="I373" s="11">
        <v>574192.74</v>
      </c>
      <c r="J373" s="11">
        <v>92226.64</v>
      </c>
      <c r="K373" s="12">
        <v>0</v>
      </c>
      <c r="L373" s="11">
        <v>187851.92</v>
      </c>
      <c r="M373" s="3">
        <f t="shared" si="15"/>
        <v>0.35299999999999998</v>
      </c>
      <c r="N373" s="9">
        <f t="shared" si="16"/>
        <v>2233.9993299999996</v>
      </c>
      <c r="O373" s="9">
        <f t="shared" si="17"/>
        <v>2840.1003299999998</v>
      </c>
    </row>
    <row r="374" spans="1:15" x14ac:dyDescent="0.25">
      <c r="A374" s="10">
        <v>24</v>
      </c>
      <c r="B374" s="10" t="s">
        <v>190</v>
      </c>
      <c r="C374" s="15">
        <v>1205</v>
      </c>
      <c r="D374" s="10" t="s">
        <v>427</v>
      </c>
      <c r="E374" s="10" t="s">
        <v>7</v>
      </c>
      <c r="F374" s="10" t="s">
        <v>485</v>
      </c>
      <c r="G374" s="10" t="s">
        <v>486</v>
      </c>
      <c r="H374" s="10" t="s">
        <v>488</v>
      </c>
      <c r="I374" s="11">
        <v>1125536.78</v>
      </c>
      <c r="J374" s="11">
        <v>71997.8</v>
      </c>
      <c r="K374" s="12">
        <v>0</v>
      </c>
      <c r="L374" s="12">
        <v>0</v>
      </c>
      <c r="M374" s="3">
        <f t="shared" si="15"/>
        <v>6.396752312261178E-2</v>
      </c>
      <c r="N374" s="9">
        <f t="shared" si="16"/>
        <v>404.82550650899213</v>
      </c>
      <c r="O374" s="9">
        <f t="shared" si="17"/>
        <v>514.65774371051657</v>
      </c>
    </row>
    <row r="375" spans="1:15" x14ac:dyDescent="0.25">
      <c r="A375" s="10">
        <v>24</v>
      </c>
      <c r="B375" s="10" t="s">
        <v>190</v>
      </c>
      <c r="C375" s="15">
        <v>1206</v>
      </c>
      <c r="D375" s="10" t="s">
        <v>428</v>
      </c>
      <c r="E375" s="10" t="s">
        <v>10</v>
      </c>
      <c r="F375" s="10" t="s">
        <v>488</v>
      </c>
      <c r="G375" s="10" t="s">
        <v>488</v>
      </c>
      <c r="H375" s="10" t="s">
        <v>487</v>
      </c>
      <c r="I375" s="11">
        <v>861997.75</v>
      </c>
      <c r="J375" s="12">
        <v>0</v>
      </c>
      <c r="K375" s="11">
        <v>48965.32</v>
      </c>
      <c r="L375" s="12">
        <v>0</v>
      </c>
      <c r="M375" s="3">
        <f t="shared" si="15"/>
        <v>5.6804463816755899E-2</v>
      </c>
      <c r="N375" s="9" t="str">
        <f t="shared" si="16"/>
        <v/>
      </c>
      <c r="O375" s="9">
        <f t="shared" si="17"/>
        <v>457.02656212872938</v>
      </c>
    </row>
    <row r="376" spans="1:15" x14ac:dyDescent="0.25">
      <c r="A376" s="10">
        <v>21</v>
      </c>
      <c r="B376" s="10" t="s">
        <v>171</v>
      </c>
      <c r="C376" s="15">
        <v>1207</v>
      </c>
      <c r="D376" s="10" t="s">
        <v>429</v>
      </c>
      <c r="E376" s="10" t="s">
        <v>7</v>
      </c>
      <c r="F376" s="10" t="s">
        <v>485</v>
      </c>
      <c r="G376" s="10" t="s">
        <v>486</v>
      </c>
      <c r="H376" s="10" t="s">
        <v>488</v>
      </c>
      <c r="I376" s="11">
        <v>3078498.04</v>
      </c>
      <c r="J376" s="11">
        <v>6111.2</v>
      </c>
      <c r="K376" s="12">
        <v>0</v>
      </c>
      <c r="L376" s="12">
        <v>0</v>
      </c>
      <c r="M376" s="3">
        <f t="shared" si="15"/>
        <v>1.9851238885310448E-3</v>
      </c>
      <c r="N376" s="9">
        <f t="shared" si="16"/>
        <v>12.563074892196456</v>
      </c>
      <c r="O376" s="9">
        <f t="shared" si="17"/>
        <v>15.971532608804258</v>
      </c>
    </row>
    <row r="377" spans="1:15" x14ac:dyDescent="0.25">
      <c r="A377" s="10">
        <v>24</v>
      </c>
      <c r="B377" s="10" t="s">
        <v>190</v>
      </c>
      <c r="C377" s="15">
        <v>1211</v>
      </c>
      <c r="D377" s="10" t="s">
        <v>430</v>
      </c>
      <c r="E377" s="10" t="s">
        <v>7</v>
      </c>
      <c r="F377" s="10" t="s">
        <v>485</v>
      </c>
      <c r="G377" s="10" t="s">
        <v>488</v>
      </c>
      <c r="H377" s="10" t="s">
        <v>488</v>
      </c>
      <c r="I377" s="11">
        <v>411744.66</v>
      </c>
      <c r="J377" s="11">
        <v>149261.31</v>
      </c>
      <c r="K377" s="12">
        <v>0</v>
      </c>
      <c r="L377" s="11">
        <v>28428.15</v>
      </c>
      <c r="M377" s="3">
        <f t="shared" si="15"/>
        <v>0.35299999999999998</v>
      </c>
      <c r="N377" s="9">
        <f t="shared" si="16"/>
        <v>2233.9993299999996</v>
      </c>
      <c r="O377" s="9" t="str">
        <f t="shared" si="17"/>
        <v/>
      </c>
    </row>
    <row r="378" spans="1:15" x14ac:dyDescent="0.25">
      <c r="A378" s="10">
        <v>47</v>
      </c>
      <c r="B378" s="10" t="s">
        <v>343</v>
      </c>
      <c r="C378" s="15">
        <v>1212</v>
      </c>
      <c r="D378" s="10" t="s">
        <v>431</v>
      </c>
      <c r="E378" s="10" t="s">
        <v>10</v>
      </c>
      <c r="F378" s="10" t="s">
        <v>488</v>
      </c>
      <c r="G378" s="10" t="s">
        <v>488</v>
      </c>
      <c r="H378" s="10" t="s">
        <v>487</v>
      </c>
      <c r="I378" s="11">
        <v>11609575.17</v>
      </c>
      <c r="J378" s="12">
        <v>0</v>
      </c>
      <c r="K378" s="11">
        <v>1565122.91</v>
      </c>
      <c r="L378" s="11">
        <v>2291911.2999999998</v>
      </c>
      <c r="M378" s="3">
        <f t="shared" si="15"/>
        <v>0.33222871237931784</v>
      </c>
      <c r="N378" s="9" t="str">
        <f t="shared" si="16"/>
        <v/>
      </c>
      <c r="O378" s="9">
        <f t="shared" si="17"/>
        <v>2672.9826506061631</v>
      </c>
    </row>
    <row r="379" spans="1:15" x14ac:dyDescent="0.25">
      <c r="A379" s="10">
        <v>3</v>
      </c>
      <c r="B379" s="10" t="s">
        <v>24</v>
      </c>
      <c r="C379" s="15">
        <v>1213</v>
      </c>
      <c r="D379" s="10" t="s">
        <v>432</v>
      </c>
      <c r="E379" s="10" t="s">
        <v>13</v>
      </c>
      <c r="F379" s="10" t="s">
        <v>485</v>
      </c>
      <c r="G379" s="10" t="s">
        <v>486</v>
      </c>
      <c r="H379" s="10" t="s">
        <v>487</v>
      </c>
      <c r="I379" s="11">
        <v>2349600.0299999998</v>
      </c>
      <c r="J379" s="11">
        <v>6216</v>
      </c>
      <c r="K379" s="11">
        <v>4319.6000000000004</v>
      </c>
      <c r="L379" s="12">
        <v>0</v>
      </c>
      <c r="M379" s="3">
        <f t="shared" si="15"/>
        <v>4.4839972188798457E-3</v>
      </c>
      <c r="N379" s="9">
        <f t="shared" si="16"/>
        <v>28.377469639375178</v>
      </c>
      <c r="O379" s="9">
        <f t="shared" si="17"/>
        <v>36.07649286419187</v>
      </c>
    </row>
    <row r="380" spans="1:15" x14ac:dyDescent="0.25">
      <c r="A380" s="10">
        <v>2</v>
      </c>
      <c r="B380" s="10" t="s">
        <v>18</v>
      </c>
      <c r="C380" s="15">
        <v>1214</v>
      </c>
      <c r="D380" s="10" t="s">
        <v>433</v>
      </c>
      <c r="E380" s="10" t="s">
        <v>10</v>
      </c>
      <c r="F380" s="10" t="s">
        <v>488</v>
      </c>
      <c r="G380" s="10" t="s">
        <v>488</v>
      </c>
      <c r="H380" s="10" t="s">
        <v>487</v>
      </c>
      <c r="I380" s="11">
        <v>768988.43</v>
      </c>
      <c r="J380" s="12">
        <v>0</v>
      </c>
      <c r="K380" s="11">
        <v>21123.05</v>
      </c>
      <c r="L380" s="12">
        <v>0</v>
      </c>
      <c r="M380" s="3">
        <f t="shared" si="15"/>
        <v>2.7468618741116817E-2</v>
      </c>
      <c r="N380" s="9" t="str">
        <f t="shared" si="16"/>
        <v/>
      </c>
      <c r="O380" s="9">
        <f t="shared" si="17"/>
        <v>221.00179362971687</v>
      </c>
    </row>
    <row r="381" spans="1:15" x14ac:dyDescent="0.25">
      <c r="A381" s="10">
        <v>34</v>
      </c>
      <c r="B381" s="10" t="s">
        <v>253</v>
      </c>
      <c r="C381" s="15">
        <v>1215</v>
      </c>
      <c r="D381" s="10" t="s">
        <v>434</v>
      </c>
      <c r="E381" s="10" t="s">
        <v>7</v>
      </c>
      <c r="F381" s="10" t="s">
        <v>485</v>
      </c>
      <c r="G381" s="10" t="s">
        <v>486</v>
      </c>
      <c r="H381" s="10" t="s">
        <v>488</v>
      </c>
      <c r="I381" s="11">
        <v>666854.97</v>
      </c>
      <c r="J381" s="11">
        <v>184887.85</v>
      </c>
      <c r="K381" s="12">
        <v>0</v>
      </c>
      <c r="L381" s="11">
        <v>124045.99</v>
      </c>
      <c r="M381" s="3">
        <f t="shared" si="15"/>
        <v>0.35299999999999998</v>
      </c>
      <c r="N381" s="9">
        <f t="shared" si="16"/>
        <v>2233.9993299999996</v>
      </c>
      <c r="O381" s="9">
        <f t="shared" si="17"/>
        <v>2840.1003299999998</v>
      </c>
    </row>
    <row r="382" spans="1:15" x14ac:dyDescent="0.25">
      <c r="A382" s="10">
        <v>3</v>
      </c>
      <c r="B382" s="10" t="s">
        <v>24</v>
      </c>
      <c r="C382" s="15">
        <v>1216</v>
      </c>
      <c r="D382" s="10" t="s">
        <v>435</v>
      </c>
      <c r="E382" s="10" t="s">
        <v>7</v>
      </c>
      <c r="F382" s="10" t="s">
        <v>485</v>
      </c>
      <c r="G382" s="10" t="s">
        <v>488</v>
      </c>
      <c r="H382" s="10" t="s">
        <v>488</v>
      </c>
      <c r="I382" s="11">
        <v>112193.39</v>
      </c>
      <c r="J382" s="11">
        <v>4868.92</v>
      </c>
      <c r="K382" s="12">
        <v>0</v>
      </c>
      <c r="L382" s="12">
        <v>0</v>
      </c>
      <c r="M382" s="3">
        <f t="shared" si="15"/>
        <v>4.3397565578506901E-2</v>
      </c>
      <c r="N382" s="9">
        <f t="shared" si="16"/>
        <v>274.64626749579452</v>
      </c>
      <c r="O382" s="9" t="str">
        <f t="shared" si="17"/>
        <v/>
      </c>
    </row>
    <row r="383" spans="1:15" x14ac:dyDescent="0.25">
      <c r="A383" s="10">
        <v>21</v>
      </c>
      <c r="B383" s="10" t="s">
        <v>171</v>
      </c>
      <c r="C383" s="15">
        <v>1217</v>
      </c>
      <c r="D383" s="10" t="s">
        <v>436</v>
      </c>
      <c r="E383" s="10" t="s">
        <v>7</v>
      </c>
      <c r="F383" s="10" t="s">
        <v>485</v>
      </c>
      <c r="G383" s="10" t="s">
        <v>488</v>
      </c>
      <c r="H383" s="10" t="s">
        <v>488</v>
      </c>
      <c r="I383" s="11">
        <v>164464.22</v>
      </c>
      <c r="J383" s="11">
        <v>8346.42</v>
      </c>
      <c r="K383" s="12">
        <v>0</v>
      </c>
      <c r="L383" s="11">
        <v>30371.71</v>
      </c>
      <c r="M383" s="3">
        <f t="shared" si="15"/>
        <v>0.23541977701897712</v>
      </c>
      <c r="N383" s="9">
        <f t="shared" si="16"/>
        <v>1489.8799550400688</v>
      </c>
      <c r="O383" s="9" t="str">
        <f t="shared" si="17"/>
        <v/>
      </c>
    </row>
    <row r="384" spans="1:15" x14ac:dyDescent="0.25">
      <c r="A384" s="10">
        <v>14</v>
      </c>
      <c r="B384" s="10" t="s">
        <v>93</v>
      </c>
      <c r="C384" s="15">
        <v>1218</v>
      </c>
      <c r="D384" s="10" t="s">
        <v>437</v>
      </c>
      <c r="E384" s="10" t="s">
        <v>7</v>
      </c>
      <c r="F384" s="10" t="s">
        <v>485</v>
      </c>
      <c r="G384" s="10" t="s">
        <v>488</v>
      </c>
      <c r="H384" s="10" t="s">
        <v>488</v>
      </c>
      <c r="I384" s="11">
        <v>101974.51</v>
      </c>
      <c r="J384" s="11">
        <v>5880.59</v>
      </c>
      <c r="K384" s="12">
        <v>0</v>
      </c>
      <c r="L384" s="12">
        <v>0</v>
      </c>
      <c r="M384" s="3">
        <f t="shared" si="15"/>
        <v>5.7667254297176819E-2</v>
      </c>
      <c r="N384" s="9">
        <f t="shared" si="16"/>
        <v>364.95356221765616</v>
      </c>
      <c r="O384" s="9" t="str">
        <f t="shared" si="17"/>
        <v/>
      </c>
    </row>
    <row r="385" spans="1:15" x14ac:dyDescent="0.25">
      <c r="A385" s="10">
        <v>25</v>
      </c>
      <c r="B385" s="10" t="s">
        <v>198</v>
      </c>
      <c r="C385" s="15">
        <v>1221</v>
      </c>
      <c r="D385" s="10" t="s">
        <v>438</v>
      </c>
      <c r="E385" s="10" t="s">
        <v>13</v>
      </c>
      <c r="F385" s="10" t="s">
        <v>485</v>
      </c>
      <c r="G385" s="10" t="s">
        <v>486</v>
      </c>
      <c r="H385" s="10" t="s">
        <v>487</v>
      </c>
      <c r="I385" s="11">
        <v>1635812.07</v>
      </c>
      <c r="J385" s="11">
        <v>111740.93</v>
      </c>
      <c r="K385" s="11">
        <v>87796.44</v>
      </c>
      <c r="L385" s="11">
        <v>220000</v>
      </c>
      <c r="M385" s="3">
        <f t="shared" si="15"/>
        <v>0.25647039638239127</v>
      </c>
      <c r="N385" s="9">
        <f t="shared" si="16"/>
        <v>1623.1011152495651</v>
      </c>
      <c r="O385" s="9">
        <f t="shared" si="17"/>
        <v>2063.460785838131</v>
      </c>
    </row>
    <row r="386" spans="1:15" x14ac:dyDescent="0.25">
      <c r="A386" s="10">
        <v>18</v>
      </c>
      <c r="B386" s="10" t="s">
        <v>157</v>
      </c>
      <c r="C386" s="15">
        <v>1222</v>
      </c>
      <c r="D386" s="10" t="s">
        <v>439</v>
      </c>
      <c r="E386" s="10" t="s">
        <v>7</v>
      </c>
      <c r="F386" s="10" t="s">
        <v>485</v>
      </c>
      <c r="G386" s="10" t="s">
        <v>488</v>
      </c>
      <c r="H386" s="10" t="s">
        <v>488</v>
      </c>
      <c r="I386" s="11">
        <v>113943.92</v>
      </c>
      <c r="J386" s="11">
        <v>6309.68</v>
      </c>
      <c r="K386" s="12">
        <v>0</v>
      </c>
      <c r="L386" s="12">
        <v>0</v>
      </c>
      <c r="M386" s="3">
        <f t="shared" si="15"/>
        <v>5.5375310942435543E-2</v>
      </c>
      <c r="N386" s="9">
        <f t="shared" si="16"/>
        <v>350.448746583407</v>
      </c>
      <c r="O386" s="9" t="str">
        <f t="shared" si="17"/>
        <v/>
      </c>
    </row>
    <row r="387" spans="1:15" x14ac:dyDescent="0.25">
      <c r="A387" s="10">
        <v>15</v>
      </c>
      <c r="B387" s="10" t="s">
        <v>107</v>
      </c>
      <c r="C387" s="15">
        <v>1223</v>
      </c>
      <c r="D387" s="10" t="s">
        <v>440</v>
      </c>
      <c r="E387" s="10" t="s">
        <v>7</v>
      </c>
      <c r="F387" s="10" t="s">
        <v>485</v>
      </c>
      <c r="G387" s="10" t="s">
        <v>488</v>
      </c>
      <c r="H387" s="10" t="s">
        <v>488</v>
      </c>
      <c r="I387" s="11">
        <v>538532.09</v>
      </c>
      <c r="J387" s="11">
        <v>193465.83</v>
      </c>
      <c r="K387" s="12">
        <v>0</v>
      </c>
      <c r="L387" s="11">
        <v>62909.760000000002</v>
      </c>
      <c r="M387" s="3">
        <f t="shared" si="15"/>
        <v>0.35299999999999998</v>
      </c>
      <c r="N387" s="9">
        <f t="shared" si="16"/>
        <v>2233.9993299999996</v>
      </c>
      <c r="O387" s="9" t="str">
        <f t="shared" si="17"/>
        <v/>
      </c>
    </row>
    <row r="388" spans="1:15" x14ac:dyDescent="0.25">
      <c r="A388" s="10">
        <v>26</v>
      </c>
      <c r="B388" s="10" t="s">
        <v>441</v>
      </c>
      <c r="C388" s="15">
        <v>1224</v>
      </c>
      <c r="D388" s="10" t="s">
        <v>442</v>
      </c>
      <c r="E388" s="10" t="s">
        <v>7</v>
      </c>
      <c r="F388" s="10" t="s">
        <v>485</v>
      </c>
      <c r="G388" s="10" t="s">
        <v>488</v>
      </c>
      <c r="H388" s="10" t="s">
        <v>488</v>
      </c>
      <c r="I388" s="11">
        <v>422440.2</v>
      </c>
      <c r="J388" s="11">
        <v>4220.18</v>
      </c>
      <c r="K388" s="12">
        <v>0</v>
      </c>
      <c r="L388" s="11">
        <v>9344.08</v>
      </c>
      <c r="M388" s="3">
        <f t="shared" si="15"/>
        <v>3.2109302097669684E-2</v>
      </c>
      <c r="N388" s="9">
        <f t="shared" si="16"/>
        <v>203.20725034833333</v>
      </c>
      <c r="O388" s="9" t="str">
        <f t="shared" si="17"/>
        <v/>
      </c>
    </row>
    <row r="389" spans="1:15" x14ac:dyDescent="0.25">
      <c r="A389" s="10">
        <v>7</v>
      </c>
      <c r="B389" s="10" t="s">
        <v>50</v>
      </c>
      <c r="C389" s="15">
        <v>1225</v>
      </c>
      <c r="D389" s="10" t="s">
        <v>443</v>
      </c>
      <c r="E389" s="10" t="s">
        <v>7</v>
      </c>
      <c r="F389" s="10" t="s">
        <v>485</v>
      </c>
      <c r="G389" s="10" t="s">
        <v>486</v>
      </c>
      <c r="H389" s="10" t="s">
        <v>488</v>
      </c>
      <c r="I389" s="11">
        <v>1509697.79</v>
      </c>
      <c r="J389" s="11">
        <v>126440.27</v>
      </c>
      <c r="K389" s="12">
        <v>0</v>
      </c>
      <c r="L389" s="11">
        <v>255810.94</v>
      </c>
      <c r="M389" s="3">
        <f t="shared" si="15"/>
        <v>0.25319717133586056</v>
      </c>
      <c r="N389" s="9">
        <f t="shared" si="16"/>
        <v>1602.3861504878405</v>
      </c>
      <c r="O389" s="9">
        <f t="shared" si="17"/>
        <v>2037.1256936715131</v>
      </c>
    </row>
    <row r="390" spans="1:15" x14ac:dyDescent="0.25">
      <c r="A390" s="10">
        <v>37</v>
      </c>
      <c r="B390" s="10" t="s">
        <v>266</v>
      </c>
      <c r="C390" s="15">
        <v>1226</v>
      </c>
      <c r="D390" s="10" t="s">
        <v>444</v>
      </c>
      <c r="E390" s="10" t="s">
        <v>13</v>
      </c>
      <c r="F390" s="10" t="s">
        <v>485</v>
      </c>
      <c r="G390" s="10" t="s">
        <v>486</v>
      </c>
      <c r="H390" s="10" t="s">
        <v>487</v>
      </c>
      <c r="I390" s="11">
        <v>1821682.68</v>
      </c>
      <c r="J390" s="11">
        <v>1163.5</v>
      </c>
      <c r="K390" s="12">
        <v>991.13</v>
      </c>
      <c r="L390" s="12">
        <v>0</v>
      </c>
      <c r="M390" s="3">
        <f t="shared" si="15"/>
        <v>1.1827691088329392E-3</v>
      </c>
      <c r="N390" s="9">
        <f t="shared" si="16"/>
        <v>7.4852844098512268</v>
      </c>
      <c r="O390" s="9">
        <f t="shared" si="17"/>
        <v>9.5160989697173832</v>
      </c>
    </row>
    <row r="391" spans="1:15" x14ac:dyDescent="0.25">
      <c r="A391" s="10">
        <v>34</v>
      </c>
      <c r="B391" s="10" t="s">
        <v>253</v>
      </c>
      <c r="C391" s="15">
        <v>1227</v>
      </c>
      <c r="D391" s="10" t="s">
        <v>445</v>
      </c>
      <c r="E391" s="10" t="s">
        <v>7</v>
      </c>
      <c r="F391" s="10" t="s">
        <v>485</v>
      </c>
      <c r="G391" s="10" t="s">
        <v>486</v>
      </c>
      <c r="H391" s="10" t="s">
        <v>488</v>
      </c>
      <c r="I391" s="11">
        <v>1297613.31</v>
      </c>
      <c r="J391" s="11">
        <v>256801.85</v>
      </c>
      <c r="K391" s="12">
        <v>0</v>
      </c>
      <c r="L391" s="11">
        <v>262108.85</v>
      </c>
      <c r="M391" s="3">
        <f t="shared" si="15"/>
        <v>0.35299999999999998</v>
      </c>
      <c r="N391" s="9">
        <f t="shared" si="16"/>
        <v>2233.9993299999996</v>
      </c>
      <c r="O391" s="9">
        <f t="shared" si="17"/>
        <v>2840.1003299999998</v>
      </c>
    </row>
    <row r="392" spans="1:15" x14ac:dyDescent="0.25">
      <c r="A392" s="10">
        <v>34</v>
      </c>
      <c r="B392" s="10" t="s">
        <v>253</v>
      </c>
      <c r="C392" s="15">
        <v>1228</v>
      </c>
      <c r="D392" s="10" t="s">
        <v>446</v>
      </c>
      <c r="E392" s="10" t="s">
        <v>10</v>
      </c>
      <c r="F392" s="10" t="s">
        <v>488</v>
      </c>
      <c r="G392" s="10" t="s">
        <v>488</v>
      </c>
      <c r="H392" s="10" t="s">
        <v>487</v>
      </c>
      <c r="I392" s="11">
        <v>974184.74</v>
      </c>
      <c r="J392" s="12">
        <v>0</v>
      </c>
      <c r="K392" s="11">
        <v>122188.18</v>
      </c>
      <c r="L392" s="11">
        <v>298177.68</v>
      </c>
      <c r="M392" s="3">
        <f t="shared" si="15"/>
        <v>0.35299999999999998</v>
      </c>
      <c r="N392" s="9" t="str">
        <f t="shared" si="16"/>
        <v/>
      </c>
      <c r="O392" s="9">
        <f t="shared" si="17"/>
        <v>2840.1003299999998</v>
      </c>
    </row>
    <row r="393" spans="1:15" x14ac:dyDescent="0.25">
      <c r="A393" s="10">
        <v>21</v>
      </c>
      <c r="B393" s="10" t="s">
        <v>171</v>
      </c>
      <c r="C393" s="15">
        <v>1229</v>
      </c>
      <c r="D393" s="10" t="s">
        <v>447</v>
      </c>
      <c r="E393" s="10" t="s">
        <v>10</v>
      </c>
      <c r="F393" s="10" t="s">
        <v>488</v>
      </c>
      <c r="G393" s="10" t="s">
        <v>488</v>
      </c>
      <c r="H393" s="10" t="s">
        <v>487</v>
      </c>
      <c r="I393" s="11">
        <v>1332006.9099999999</v>
      </c>
      <c r="J393" s="12">
        <v>0</v>
      </c>
      <c r="K393" s="11">
        <v>2816.75</v>
      </c>
      <c r="L393" s="12">
        <v>0</v>
      </c>
      <c r="M393" s="3">
        <f t="shared" ref="M393:M403" si="18">IF((J393+K393+L393)/I393&gt;0.353,0.353,((J393+K393+L393)/I393))</f>
        <v>2.1146662069493321E-3</v>
      </c>
      <c r="N393" s="9" t="str">
        <f t="shared" si="16"/>
        <v/>
      </c>
      <c r="O393" s="9">
        <f t="shared" si="17"/>
        <v>17.013779581293615</v>
      </c>
    </row>
    <row r="394" spans="1:15" x14ac:dyDescent="0.25">
      <c r="A394" s="10">
        <v>44</v>
      </c>
      <c r="B394" s="10" t="s">
        <v>321</v>
      </c>
      <c r="C394" s="15">
        <v>1230</v>
      </c>
      <c r="D394" s="10" t="s">
        <v>448</v>
      </c>
      <c r="E394" s="10" t="s">
        <v>10</v>
      </c>
      <c r="F394" s="10" t="s">
        <v>488</v>
      </c>
      <c r="G394" s="10" t="s">
        <v>488</v>
      </c>
      <c r="H394" s="10" t="s">
        <v>487</v>
      </c>
      <c r="I394" s="11">
        <v>1572718.12</v>
      </c>
      <c r="J394" s="12">
        <v>0</v>
      </c>
      <c r="K394" s="11">
        <v>24296.97</v>
      </c>
      <c r="L394" s="12">
        <v>0</v>
      </c>
      <c r="M394" s="3">
        <f t="shared" si="18"/>
        <v>1.5449030370426456E-2</v>
      </c>
      <c r="N394" s="9" t="str">
        <f t="shared" ref="N394:N404" si="19">IF(F394="E",M394*$N$6,"")</f>
        <v/>
      </c>
      <c r="O394" s="9">
        <f t="shared" ref="O394:O404" si="20">IF(OR(G394="M",H394="H"),M394*$O$6,"")</f>
        <v>124.29687323860679</v>
      </c>
    </row>
    <row r="395" spans="1:15" x14ac:dyDescent="0.25">
      <c r="A395" s="10">
        <v>5</v>
      </c>
      <c r="B395" s="10" t="s">
        <v>36</v>
      </c>
      <c r="C395" s="15">
        <v>1231</v>
      </c>
      <c r="D395" s="10" t="s">
        <v>449</v>
      </c>
      <c r="E395" s="10" t="s">
        <v>7</v>
      </c>
      <c r="F395" s="10" t="s">
        <v>485</v>
      </c>
      <c r="G395" s="10" t="s">
        <v>488</v>
      </c>
      <c r="H395" s="10" t="s">
        <v>488</v>
      </c>
      <c r="I395" s="11">
        <v>185635.8</v>
      </c>
      <c r="J395" s="11">
        <v>37562.370000000003</v>
      </c>
      <c r="K395" s="12">
        <v>0</v>
      </c>
      <c r="L395" s="11">
        <v>48856.54</v>
      </c>
      <c r="M395" s="3">
        <f t="shared" si="18"/>
        <v>0.35299999999999998</v>
      </c>
      <c r="N395" s="9">
        <f t="shared" si="19"/>
        <v>2233.9993299999996</v>
      </c>
      <c r="O395" s="9" t="str">
        <f t="shared" si="20"/>
        <v/>
      </c>
    </row>
    <row r="396" spans="1:15" x14ac:dyDescent="0.25">
      <c r="A396" s="10">
        <v>21</v>
      </c>
      <c r="B396" s="10" t="s">
        <v>171</v>
      </c>
      <c r="C396" s="15">
        <v>1233</v>
      </c>
      <c r="D396" s="10" t="s">
        <v>450</v>
      </c>
      <c r="E396" s="10" t="s">
        <v>7</v>
      </c>
      <c r="F396" s="10" t="s">
        <v>485</v>
      </c>
      <c r="G396" s="10" t="s">
        <v>486</v>
      </c>
      <c r="H396" s="10" t="s">
        <v>488</v>
      </c>
      <c r="I396" s="11">
        <v>1297782.79</v>
      </c>
      <c r="J396" s="11">
        <v>428503.2</v>
      </c>
      <c r="K396" s="12">
        <v>0</v>
      </c>
      <c r="L396" s="11">
        <v>247678.22</v>
      </c>
      <c r="M396" s="3">
        <f t="shared" si="18"/>
        <v>0.35299999999999998</v>
      </c>
      <c r="N396" s="9">
        <f t="shared" si="19"/>
        <v>2233.9993299999996</v>
      </c>
      <c r="O396" s="9">
        <f t="shared" si="20"/>
        <v>2840.1003299999998</v>
      </c>
    </row>
    <row r="397" spans="1:15" x14ac:dyDescent="0.25">
      <c r="A397" s="10">
        <v>21</v>
      </c>
      <c r="B397" s="10" t="s">
        <v>171</v>
      </c>
      <c r="C397" s="15">
        <v>1234</v>
      </c>
      <c r="D397" s="10" t="s">
        <v>451</v>
      </c>
      <c r="E397" s="10" t="s">
        <v>10</v>
      </c>
      <c r="F397" s="10" t="s">
        <v>488</v>
      </c>
      <c r="G397" s="10" t="s">
        <v>488</v>
      </c>
      <c r="H397" s="10" t="s">
        <v>487</v>
      </c>
      <c r="I397" s="11">
        <v>992247.27</v>
      </c>
      <c r="J397" s="12">
        <v>0</v>
      </c>
      <c r="K397" s="11">
        <v>221771.18</v>
      </c>
      <c r="L397" s="11">
        <v>327370.42</v>
      </c>
      <c r="M397" s="3">
        <f t="shared" si="18"/>
        <v>0.35299999999999998</v>
      </c>
      <c r="N397" s="9" t="str">
        <f t="shared" si="19"/>
        <v/>
      </c>
      <c r="O397" s="9">
        <f t="shared" si="20"/>
        <v>2840.1003299999998</v>
      </c>
    </row>
    <row r="398" spans="1:15" x14ac:dyDescent="0.25">
      <c r="A398" s="10">
        <v>50</v>
      </c>
      <c r="B398" s="10" t="s">
        <v>367</v>
      </c>
      <c r="C398" s="15">
        <v>1235</v>
      </c>
      <c r="D398" s="10" t="s">
        <v>452</v>
      </c>
      <c r="E398" s="10" t="s">
        <v>13</v>
      </c>
      <c r="F398" s="10" t="s">
        <v>485</v>
      </c>
      <c r="G398" s="10" t="s">
        <v>486</v>
      </c>
      <c r="H398" s="10" t="s">
        <v>487</v>
      </c>
      <c r="I398" s="11">
        <v>1734009.04</v>
      </c>
      <c r="J398" s="11">
        <v>223581.89</v>
      </c>
      <c r="K398" s="11">
        <v>137034.06</v>
      </c>
      <c r="L398" s="11">
        <v>405025.74</v>
      </c>
      <c r="M398" s="3">
        <f t="shared" si="18"/>
        <v>0.35299999999999998</v>
      </c>
      <c r="N398" s="9">
        <f t="shared" si="19"/>
        <v>2233.9993299999996</v>
      </c>
      <c r="O398" s="9">
        <f t="shared" si="20"/>
        <v>2840.1003299999998</v>
      </c>
    </row>
    <row r="399" spans="1:15" x14ac:dyDescent="0.25">
      <c r="A399" s="10">
        <v>26</v>
      </c>
      <c r="B399" s="10" t="s">
        <v>441</v>
      </c>
      <c r="C399" s="15">
        <v>1236</v>
      </c>
      <c r="D399" s="10" t="s">
        <v>453</v>
      </c>
      <c r="E399" s="10" t="s">
        <v>7</v>
      </c>
      <c r="F399" s="10" t="s">
        <v>485</v>
      </c>
      <c r="G399" s="10" t="s">
        <v>486</v>
      </c>
      <c r="H399" s="10" t="s">
        <v>488</v>
      </c>
      <c r="I399" s="11">
        <v>1646629.4</v>
      </c>
      <c r="J399" s="11">
        <v>341273.43</v>
      </c>
      <c r="K399" s="12">
        <v>0</v>
      </c>
      <c r="L399" s="11">
        <v>300686.46999999997</v>
      </c>
      <c r="M399" s="3">
        <f t="shared" si="18"/>
        <v>0.35299999999999998</v>
      </c>
      <c r="N399" s="9">
        <f t="shared" si="19"/>
        <v>2233.9993299999996</v>
      </c>
      <c r="O399" s="9">
        <f t="shared" si="20"/>
        <v>2840.1003299999998</v>
      </c>
    </row>
    <row r="400" spans="1:15" x14ac:dyDescent="0.25">
      <c r="A400" s="10">
        <v>26</v>
      </c>
      <c r="B400" s="10" t="s">
        <v>441</v>
      </c>
      <c r="C400" s="15">
        <v>1237</v>
      </c>
      <c r="D400" s="10" t="s">
        <v>454</v>
      </c>
      <c r="E400" s="10" t="s">
        <v>10</v>
      </c>
      <c r="F400" s="10" t="s">
        <v>488</v>
      </c>
      <c r="G400" s="10" t="s">
        <v>488</v>
      </c>
      <c r="H400" s="10" t="s">
        <v>487</v>
      </c>
      <c r="I400" s="11">
        <v>940938.65</v>
      </c>
      <c r="J400" s="12">
        <v>0</v>
      </c>
      <c r="K400" s="11">
        <v>199786.84</v>
      </c>
      <c r="L400" s="11">
        <v>208779.74</v>
      </c>
      <c r="M400" s="3">
        <f t="shared" si="18"/>
        <v>0.35299999999999998</v>
      </c>
      <c r="N400" s="9" t="str">
        <f t="shared" si="19"/>
        <v/>
      </c>
      <c r="O400" s="9">
        <f t="shared" si="20"/>
        <v>2840.1003299999998</v>
      </c>
    </row>
    <row r="401" spans="1:15" x14ac:dyDescent="0.25">
      <c r="A401" s="10">
        <v>16</v>
      </c>
      <c r="B401" s="10" t="s">
        <v>129</v>
      </c>
      <c r="C401" s="15">
        <v>1239</v>
      </c>
      <c r="D401" s="10" t="s">
        <v>455</v>
      </c>
      <c r="E401" s="10" t="s">
        <v>13</v>
      </c>
      <c r="F401" s="10" t="s">
        <v>485</v>
      </c>
      <c r="G401" s="10" t="s">
        <v>486</v>
      </c>
      <c r="H401" s="10" t="s">
        <v>487</v>
      </c>
      <c r="I401" s="11">
        <v>3832310.64</v>
      </c>
      <c r="J401" s="11">
        <v>810043.86</v>
      </c>
      <c r="K401" s="11">
        <v>455649.67</v>
      </c>
      <c r="L401" s="11">
        <v>679550.55</v>
      </c>
      <c r="M401" s="3">
        <f t="shared" si="18"/>
        <v>0.35299999999999998</v>
      </c>
      <c r="N401" s="9">
        <f t="shared" si="19"/>
        <v>2233.9993299999996</v>
      </c>
      <c r="O401" s="9">
        <f t="shared" si="20"/>
        <v>2840.1003299999998</v>
      </c>
    </row>
    <row r="402" spans="1:15" x14ac:dyDescent="0.25">
      <c r="A402" s="10">
        <v>25</v>
      </c>
      <c r="B402" s="10" t="s">
        <v>198</v>
      </c>
      <c r="C402" s="15">
        <v>1240</v>
      </c>
      <c r="D402" s="10" t="s">
        <v>456</v>
      </c>
      <c r="E402" s="10" t="s">
        <v>13</v>
      </c>
      <c r="F402" s="10" t="s">
        <v>485</v>
      </c>
      <c r="G402" s="10" t="s">
        <v>486</v>
      </c>
      <c r="H402" s="10" t="s">
        <v>487</v>
      </c>
      <c r="I402" s="11">
        <v>13603691.16</v>
      </c>
      <c r="J402" s="11">
        <v>921195.24</v>
      </c>
      <c r="K402" s="11">
        <v>474555.12</v>
      </c>
      <c r="L402" s="11">
        <v>862644.6</v>
      </c>
      <c r="M402" s="3">
        <f t="shared" si="18"/>
        <v>0.16601339544082974</v>
      </c>
      <c r="N402" s="9">
        <f t="shared" si="19"/>
        <v>1050.6340345207896</v>
      </c>
      <c r="O402" s="9">
        <f t="shared" si="20"/>
        <v>1335.6790344926942</v>
      </c>
    </row>
    <row r="403" spans="1:15" x14ac:dyDescent="0.25">
      <c r="A403" s="10">
        <v>56</v>
      </c>
      <c r="B403" s="10" t="s">
        <v>400</v>
      </c>
      <c r="C403" s="15">
        <v>1241</v>
      </c>
      <c r="D403" s="10" t="s">
        <v>457</v>
      </c>
      <c r="E403" s="10" t="s">
        <v>13</v>
      </c>
      <c r="F403" s="10" t="s">
        <v>485</v>
      </c>
      <c r="G403" s="10" t="s">
        <v>486</v>
      </c>
      <c r="H403" s="10" t="s">
        <v>487</v>
      </c>
      <c r="I403" s="11">
        <v>12730740.470000001</v>
      </c>
      <c r="J403" s="11">
        <v>863284.74</v>
      </c>
      <c r="K403" s="11">
        <v>507008.5</v>
      </c>
      <c r="L403" s="11">
        <v>1305396.9099999999</v>
      </c>
      <c r="M403" s="3">
        <f t="shared" si="18"/>
        <v>0.21017553191860802</v>
      </c>
      <c r="N403" s="9">
        <f t="shared" si="19"/>
        <v>1330.1189730554217</v>
      </c>
      <c r="O403" s="9">
        <f t="shared" si="20"/>
        <v>1690.9903613596719</v>
      </c>
    </row>
    <row r="404" spans="1:15" x14ac:dyDescent="0.25">
      <c r="F404" s="10" t="s">
        <v>488</v>
      </c>
      <c r="G404" s="10" t="s">
        <v>488</v>
      </c>
      <c r="H404" s="10" t="s">
        <v>488</v>
      </c>
      <c r="M404" s="3"/>
      <c r="N404" s="9" t="str">
        <f t="shared" si="19"/>
        <v/>
      </c>
      <c r="O404" s="9" t="str">
        <f t="shared" si="20"/>
        <v/>
      </c>
    </row>
    <row r="405" spans="1:15" x14ac:dyDescent="0.25">
      <c r="M405" s="3"/>
    </row>
    <row r="406" spans="1:15" x14ac:dyDescent="0.25">
      <c r="M406" s="3"/>
    </row>
    <row r="407" spans="1:15" x14ac:dyDescent="0.25">
      <c r="M407" s="3"/>
    </row>
  </sheetData>
  <sortState ref="A9:O404">
    <sortCondition ref="C8:C40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 look up Comparison Tool</vt:lpstr>
      <vt:lpstr> HB203 raw data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Paul</dc:creator>
  <cp:lastModifiedBy>Marie Roach</cp:lastModifiedBy>
  <dcterms:created xsi:type="dcterms:W3CDTF">2023-04-14T19:27:15Z</dcterms:created>
  <dcterms:modified xsi:type="dcterms:W3CDTF">2024-03-19T13:26:54Z</dcterms:modified>
</cp:coreProperties>
</file>